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overnment Finance Statistics\Government Finance Statistics 2014\Publication\2024-25\02_Dec_24\Final\"/>
    </mc:Choice>
  </mc:AlternateContent>
  <xr:revisionPtr revIDLastSave="0" documentId="13_ncr:1_{50EF21C5-7310-4C55-AC87-A8E46EF0719E}" xr6:coauthVersionLast="44" xr6:coauthVersionMax="44" xr10:uidLastSave="{00000000-0000-0000-0000-000000000000}"/>
  <bookViews>
    <workbookView xWindow="-120" yWindow="-120" windowWidth="29040" windowHeight="15840" xr2:uid="{E52BA258-6CD8-4775-994F-BD4BC14F443E}"/>
  </bookViews>
  <sheets>
    <sheet name="Table_1" sheetId="1" r:id="rId1"/>
    <sheet name="Table_2" sheetId="2" r:id="rId2"/>
    <sheet name="Table_3" sheetId="3" r:id="rId3"/>
    <sheet name="Table_4" sheetId="4" r:id="rId4"/>
    <sheet name="Table_5" sheetId="5" r:id="rId5"/>
    <sheet name="Table_6" sheetId="7" r:id="rId6"/>
  </sheets>
  <externalReferences>
    <externalReference r:id="rId7"/>
  </externalReferences>
  <definedNames>
    <definedName name="Accrual">'[1]CODE LIST'!$M$3:$M$497</definedName>
    <definedName name="Cash">'[1]CODE LIST'!$O$3:$O$497</definedName>
    <definedName name="codes">#REF!</definedName>
    <definedName name="Coverage">'[1]CODE LIST'!$E$512:$E$522</definedName>
    <definedName name="Market">#REF!</definedName>
    <definedName name="_xlnm.Print_Area" localSheetId="0">Table_1!$A$1:$N$56</definedName>
    <definedName name="_xlnm.Print_Area" localSheetId="1">Table_2!$A$1:$N$31</definedName>
    <definedName name="_xlnm.Print_Area" localSheetId="2">Table_3!$A$1:$N$29</definedName>
    <definedName name="_xlnm.Print_Area" localSheetId="3">Table_4!$A$1:$N$20</definedName>
    <definedName name="_xlnm.Print_Area" localSheetId="4">Table_5!$A$1:$N$45</definedName>
    <definedName name="_xlnm.Print_Area" localSheetId="5">Table_6!$A$1:$M$29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7" l="1"/>
  <c r="C22" i="7"/>
  <c r="D13" i="7"/>
  <c r="C13" i="7"/>
  <c r="D12" i="7"/>
  <c r="C12" i="7"/>
  <c r="D9" i="7"/>
  <c r="C9" i="7"/>
  <c r="D8" i="7"/>
  <c r="C8" i="7"/>
  <c r="D7" i="7"/>
  <c r="C7" i="7"/>
  <c r="D6" i="7"/>
  <c r="C6" i="7"/>
  <c r="D5" i="7"/>
  <c r="C5" i="7"/>
  <c r="L4" i="7" l="1"/>
  <c r="J11" i="7"/>
  <c r="F11" i="7"/>
  <c r="I4" i="7"/>
  <c r="F4" i="7"/>
  <c r="G4" i="7"/>
  <c r="C4" i="7"/>
  <c r="H11" i="7"/>
  <c r="L11" i="7"/>
  <c r="L21" i="7" s="1"/>
  <c r="L23" i="7" s="1"/>
  <c r="I11" i="7"/>
  <c r="E11" i="7"/>
  <c r="D4" i="7"/>
  <c r="E4" i="7"/>
  <c r="K11" i="7"/>
  <c r="D11" i="7"/>
  <c r="G11" i="7"/>
  <c r="H4" i="7"/>
  <c r="J4" i="7"/>
  <c r="K4" i="7"/>
  <c r="C11" i="7"/>
  <c r="J21" i="7" l="1"/>
  <c r="J23" i="7" s="1"/>
  <c r="F21" i="7"/>
  <c r="F23" i="7" s="1"/>
  <c r="H21" i="7"/>
  <c r="H23" i="7" s="1"/>
  <c r="G21" i="7"/>
  <c r="G23" i="7" s="1"/>
  <c r="E21" i="7"/>
  <c r="E23" i="7" s="1"/>
  <c r="C21" i="7"/>
  <c r="I21" i="7"/>
  <c r="I23" i="7" s="1"/>
  <c r="D21" i="7"/>
  <c r="D23" i="7" s="1"/>
  <c r="K21" i="7"/>
  <c r="K23" i="7" s="1"/>
  <c r="C23" i="7" l="1"/>
  <c r="M4" i="7" l="1"/>
  <c r="M11" i="7"/>
  <c r="M21" i="7" l="1"/>
  <c r="M23" i="7" s="1"/>
  <c r="D52" i="5" l="1"/>
  <c r="D48" i="5"/>
  <c r="D24" i="7"/>
  <c r="C24" i="7"/>
  <c r="B24" i="7"/>
  <c r="D26" i="7" l="1"/>
  <c r="D25" i="7"/>
  <c r="E42" i="1"/>
  <c r="N54" i="1"/>
  <c r="F42" i="1"/>
  <c r="B26" i="7"/>
  <c r="B25" i="7"/>
  <c r="C25" i="7"/>
  <c r="C26" i="7"/>
  <c r="N53" i="1"/>
  <c r="I42" i="1"/>
  <c r="N51" i="1"/>
  <c r="N50" i="1"/>
  <c r="N42" i="1"/>
  <c r="N52" i="1"/>
  <c r="N49" i="1"/>
  <c r="N48" i="1"/>
  <c r="G42" i="1"/>
  <c r="K42" i="1"/>
  <c r="H42" i="1"/>
  <c r="J42" i="1"/>
  <c r="I39" i="1"/>
  <c r="D42" i="1"/>
  <c r="M42" i="1"/>
  <c r="L48" i="1"/>
  <c r="L44" i="1"/>
  <c r="N39" i="1"/>
  <c r="J39" i="1"/>
  <c r="L39" i="1"/>
  <c r="C42" i="1"/>
  <c r="L42" i="1"/>
  <c r="M44" i="1"/>
  <c r="M48" i="1"/>
  <c r="M52" i="1"/>
  <c r="D39" i="1"/>
  <c r="E39" i="1"/>
  <c r="L46" i="1"/>
  <c r="G39" i="1"/>
  <c r="M46" i="1"/>
  <c r="M50" i="1"/>
  <c r="H39" i="1"/>
  <c r="J44" i="1"/>
  <c r="J48" i="1"/>
  <c r="K39" i="1"/>
  <c r="N41" i="1"/>
  <c r="N46" i="1"/>
  <c r="N45" i="1"/>
  <c r="N44" i="1"/>
  <c r="N18" i="1"/>
  <c r="N38" i="1" s="1"/>
  <c r="I51" i="1"/>
  <c r="I53" i="1"/>
  <c r="H41" i="1"/>
  <c r="H18" i="1"/>
  <c r="H38" i="1" s="1"/>
  <c r="E49" i="1"/>
  <c r="I49" i="1"/>
  <c r="J41" i="1"/>
  <c r="J18" i="1"/>
  <c r="J38" i="1" s="1"/>
  <c r="C44" i="1"/>
  <c r="J45" i="1"/>
  <c r="C46" i="1"/>
  <c r="E41" i="1"/>
  <c r="E18" i="1"/>
  <c r="E38" i="1" s="1"/>
  <c r="E45" i="1"/>
  <c r="I45" i="1"/>
  <c r="K41" i="1"/>
  <c r="K18" i="1"/>
  <c r="K38" i="1" s="1"/>
  <c r="D44" i="1"/>
  <c r="I41" i="1"/>
  <c r="I18" i="1"/>
  <c r="I38" i="1" s="1"/>
  <c r="L41" i="1"/>
  <c r="L18" i="1"/>
  <c r="L38" i="1" s="1"/>
  <c r="L45" i="1"/>
  <c r="E46" i="1"/>
  <c r="H46" i="1"/>
  <c r="E48" i="1"/>
  <c r="H44" i="1"/>
  <c r="M45" i="1"/>
  <c r="I46" i="1"/>
  <c r="E44" i="1"/>
  <c r="C45" i="1"/>
  <c r="F45" i="1"/>
  <c r="H45" i="1"/>
  <c r="M18" i="1"/>
  <c r="M38" i="1" s="1"/>
  <c r="M41" i="1"/>
  <c r="I44" i="1"/>
  <c r="C41" i="1"/>
  <c r="C18" i="1"/>
  <c r="C38" i="1" s="1"/>
  <c r="F41" i="1"/>
  <c r="F18" i="1"/>
  <c r="F38" i="1" s="1"/>
  <c r="D18" i="1"/>
  <c r="D38" i="1" s="1"/>
  <c r="D41" i="1"/>
  <c r="G41" i="1"/>
  <c r="G18" i="1"/>
  <c r="G38" i="1" s="1"/>
  <c r="F44" i="1"/>
  <c r="F46" i="1"/>
  <c r="C48" i="1"/>
  <c r="F48" i="1"/>
  <c r="J49" i="1"/>
  <c r="C50" i="1"/>
  <c r="F50" i="1"/>
  <c r="J51" i="1"/>
  <c r="C52" i="1"/>
  <c r="F52" i="1"/>
  <c r="C54" i="1"/>
  <c r="G44" i="1"/>
  <c r="K45" i="1"/>
  <c r="D46" i="1"/>
  <c r="G46" i="1"/>
  <c r="D48" i="1"/>
  <c r="G48" i="1"/>
  <c r="K49" i="1"/>
  <c r="D50" i="1"/>
  <c r="G50" i="1"/>
  <c r="K51" i="1"/>
  <c r="D52" i="1"/>
  <c r="G52" i="1"/>
  <c r="H48" i="1"/>
  <c r="L49" i="1"/>
  <c r="E50" i="1"/>
  <c r="H50" i="1"/>
  <c r="L51" i="1"/>
  <c r="E52" i="1"/>
  <c r="H52" i="1"/>
  <c r="L53" i="1"/>
  <c r="E54" i="1"/>
  <c r="H54" i="1"/>
  <c r="I48" i="1"/>
  <c r="M49" i="1"/>
  <c r="I50" i="1"/>
  <c r="M51" i="1"/>
  <c r="I52" i="1"/>
  <c r="M53" i="1"/>
  <c r="I54" i="1"/>
  <c r="J46" i="1"/>
  <c r="C49" i="1"/>
  <c r="F49" i="1"/>
  <c r="J50" i="1"/>
  <c r="C51" i="1"/>
  <c r="F51" i="1"/>
  <c r="J52" i="1"/>
  <c r="C53" i="1"/>
  <c r="K44" i="1"/>
  <c r="D45" i="1"/>
  <c r="G45" i="1"/>
  <c r="K46" i="1"/>
  <c r="K48" i="1"/>
  <c r="D49" i="1"/>
  <c r="G49" i="1"/>
  <c r="K50" i="1"/>
  <c r="D51" i="1"/>
  <c r="G51" i="1"/>
  <c r="H49" i="1"/>
  <c r="L50" i="1"/>
  <c r="E51" i="1"/>
  <c r="H51" i="1"/>
  <c r="F53" i="1"/>
  <c r="J54" i="1"/>
  <c r="K52" i="1"/>
  <c r="D53" i="1"/>
  <c r="G53" i="1"/>
  <c r="K54" i="1"/>
  <c r="M39" i="1"/>
  <c r="L52" i="1"/>
  <c r="E53" i="1"/>
  <c r="H53" i="1"/>
  <c r="L54" i="1"/>
  <c r="C39" i="1"/>
  <c r="F39" i="1"/>
  <c r="M54" i="1"/>
  <c r="J53" i="1"/>
  <c r="F54" i="1"/>
  <c r="K53" i="1"/>
  <c r="D54" i="1"/>
  <c r="G54" i="1"/>
</calcChain>
</file>

<file path=xl/sharedStrings.xml><?xml version="1.0" encoding="utf-8"?>
<sst xmlns="http://schemas.openxmlformats.org/spreadsheetml/2006/main" count="232" uniqueCount="190">
  <si>
    <t>Table 1: Statement of Government Operations</t>
  </si>
  <si>
    <t>SAMOA: STATEMENT OF BUDGETARY CENTRAL GOVERNMENT OPERATIONS</t>
  </si>
  <si>
    <t>FINANCIAL YEAR</t>
  </si>
  <si>
    <t>2021-22</t>
  </si>
  <si>
    <t>2022-23</t>
  </si>
  <si>
    <t>2023-24</t>
  </si>
  <si>
    <t>2024-25</t>
  </si>
  <si>
    <t xml:space="preserve">Revenue </t>
  </si>
  <si>
    <t>Taxes .....................................................................................................................................................................................</t>
  </si>
  <si>
    <t>Grants ................................................................................................................................................................................</t>
  </si>
  <si>
    <t>Other revenue .................................................................................................................................................................</t>
  </si>
  <si>
    <t>Expense</t>
  </si>
  <si>
    <t>Compensation of employees ...........................................................................................................................................</t>
  </si>
  <si>
    <t>Use of goods and services .................................................................................................................................................</t>
  </si>
  <si>
    <t>Interest .........................................................................................................................................................................................</t>
  </si>
  <si>
    <t>Subsidies ........................................................................................................................................................................................</t>
  </si>
  <si>
    <t>Social benefits .....................................................................................................................................................</t>
  </si>
  <si>
    <t>Other expense .............................................................................................................................................................................</t>
  </si>
  <si>
    <t xml:space="preserve">Net operating balance </t>
  </si>
  <si>
    <t>TRANSACTIONS IN NONFINANCIAL ASSETS:</t>
  </si>
  <si>
    <t>Net Acquisition of Nonfinancial Assets</t>
  </si>
  <si>
    <t>Fixed assets .............................................................................................................................................................................</t>
  </si>
  <si>
    <t>2M</t>
  </si>
  <si>
    <t>Expediture (A2+A31)…………………………………………………………………</t>
  </si>
  <si>
    <t xml:space="preserve">Net lending / Net borrowing </t>
  </si>
  <si>
    <t>TRANSACTIONS IN FINANCIAL ASSETS AND LIABILITIES (FINANCING):</t>
  </si>
  <si>
    <t>Net acquisition of financial assets ...............................................................................................................................</t>
  </si>
  <si>
    <t>Domestic ...................................................................................................................................................................................</t>
  </si>
  <si>
    <t>Net incurrence of liabilities .................................................................................................................................................</t>
  </si>
  <si>
    <t>Foreign ........................................................................................................................................................................................</t>
  </si>
  <si>
    <t>NLBz</t>
  </si>
  <si>
    <t>Overall statistical discrepancy: NLB vs Financing (32-33-NLB)</t>
  </si>
  <si>
    <t>Source: Samoa Bureau of Statistics, Ministry of Finance, Central Bank of Samoa</t>
  </si>
  <si>
    <t>a)  Revisions were made to FY2022/23 &amp; FY2023/24</t>
  </si>
  <si>
    <t xml:space="preserve">Table 2: Revenue by Type </t>
  </si>
  <si>
    <t>REVENUE</t>
  </si>
  <si>
    <t>Taxes</t>
  </si>
  <si>
    <t>Taxes on income, profits, and capital gains ……………………………………………………………</t>
  </si>
  <si>
    <t>Payable by individuals ……………………………………………………………….</t>
  </si>
  <si>
    <t>Payable by corporations and other enterprises…………………………………………………………….</t>
  </si>
  <si>
    <t>Taxes on property………………………………………………………………………………………………</t>
  </si>
  <si>
    <t>Taxes on goods and services ……………………………………………………………………………………………..</t>
  </si>
  <si>
    <t>General taxes on goods and services (Value-added Taxes…………………………………………………………….</t>
  </si>
  <si>
    <t>Excises ……………………………………………………………………………………………………………….</t>
  </si>
  <si>
    <t>Taxes on specific services …………………………………………………………………………………………………..</t>
  </si>
  <si>
    <t>Taxes on use of goods, permission to use goods .........................................................................</t>
  </si>
  <si>
    <t>Taxes on international trade and transactions ……………………………………………………</t>
  </si>
  <si>
    <t>Customs and other import duties …………………………………………………………………………</t>
  </si>
  <si>
    <t>Grants</t>
  </si>
  <si>
    <t>From foreign governments ……………………………………………………………………….</t>
  </si>
  <si>
    <t>Current …………………………………………………………………………………………………………………</t>
  </si>
  <si>
    <t xml:space="preserve">Other revenue </t>
  </si>
  <si>
    <t>Property income ...............................................................................................................................................</t>
  </si>
  <si>
    <t>Interest ..................................................................................................................................................................................................</t>
  </si>
  <si>
    <t>Dividends ...................................................................................................................................................................................</t>
  </si>
  <si>
    <t>Rent ................................................................................................................................................................................................</t>
  </si>
  <si>
    <t>Sales of goods and services ............................................................................................................................</t>
  </si>
  <si>
    <t>Administrative fees .......................................................................................................................................................</t>
  </si>
  <si>
    <t>Incidental sales by nonmarket establishments ............................................................................................................</t>
  </si>
  <si>
    <t>Fines, penalties, and forfeits ............................................................................................................</t>
  </si>
  <si>
    <t>Miscellaneous and unidentified revenue ............................................................................................................</t>
  </si>
  <si>
    <t>a)   Provisional Estimates</t>
  </si>
  <si>
    <t>Table 3: Expense by Type</t>
  </si>
  <si>
    <t>EXPENSES</t>
  </si>
  <si>
    <t>EXPENSE ............................................................................................................................................................................</t>
  </si>
  <si>
    <t>Compensation of employees ........................................................................................................................................</t>
  </si>
  <si>
    <t>Wages and salaries .........................................................................................................</t>
  </si>
  <si>
    <t>Social contributions .....................................................................................................................</t>
  </si>
  <si>
    <t>Use of goods and services ......................................................................................................................................</t>
  </si>
  <si>
    <t>Interest ..................................................................................................................................................................................</t>
  </si>
  <si>
    <t>To nonresidents ..............................................................................................................................................</t>
  </si>
  <si>
    <t>To residents other than general government ....................................................................................................</t>
  </si>
  <si>
    <t>Subsidies ................................................................................................................................................................................</t>
  </si>
  <si>
    <t>To public corporations</t>
  </si>
  <si>
    <t>To private enterprises</t>
  </si>
  <si>
    <t>Grants ..........................................................................................................................................................................................</t>
  </si>
  <si>
    <t>To international organizations ...............................................................................................................................</t>
  </si>
  <si>
    <t>Current ..............................................................................................................................................................</t>
  </si>
  <si>
    <t>To other general government units ..........................................................................................................................</t>
  </si>
  <si>
    <t>Social benefits ................................................................................................................................................................</t>
  </si>
  <si>
    <t>Social security benefits</t>
  </si>
  <si>
    <t>Social assistance benefits</t>
  </si>
  <si>
    <t>Other expense ....................................................................................................................................................................</t>
  </si>
  <si>
    <t xml:space="preserve">Property expense other than interest </t>
  </si>
  <si>
    <t>Miscellaneous other expense ................................................................................................................................</t>
  </si>
  <si>
    <t>Current ..................................................................................................................................................................</t>
  </si>
  <si>
    <t>Capital ...................................................................................................................................................................</t>
  </si>
  <si>
    <t>Table 4: Statement of Assets and Liabilities</t>
  </si>
  <si>
    <t>TRANSACTIONS IN ASSETS AND LIABILITIES</t>
  </si>
  <si>
    <t>CHANGE IN NET WORTH: TRANSACTIONS c/ ......................................................................................................</t>
  </si>
  <si>
    <t>Net acquisition of nonfinancial assets d/ .................................................................................................................................................</t>
  </si>
  <si>
    <t>Fixed assets .....................................................................................................................................................................</t>
  </si>
  <si>
    <t>Acquisitions: fixed assets ...................................................................................................................................................................</t>
  </si>
  <si>
    <t>Net acquisition of financial assets [321+322+323] ...................................................................................................................</t>
  </si>
  <si>
    <t>Currency and deposits [3212+3222] .........................................................................................</t>
  </si>
  <si>
    <t>Domestic .....................................................................................................................................................................</t>
  </si>
  <si>
    <t>Currency and deposits .........................................................................................</t>
  </si>
  <si>
    <t>Net incurrence of liabilities [331+332] ...................................................................................................................................</t>
  </si>
  <si>
    <t>Loans [3314+3324] ..........................................................................................................................................</t>
  </si>
  <si>
    <t>Loans ..........................................................................................................................................</t>
  </si>
  <si>
    <t>Foreign ..............................................................................................................................................................................</t>
  </si>
  <si>
    <t>3M2</t>
  </si>
  <si>
    <t>Change in net financial worth: transactions (=32-33) i/ ..............................................................................................................................................................</t>
  </si>
  <si>
    <t>Table 5: Expenditure by Function of Government</t>
  </si>
  <si>
    <t>EXPENDITURE BY FUNCTION OF GOVERNMENT</t>
  </si>
  <si>
    <t>TOTAL Expenditure by Function</t>
  </si>
  <si>
    <t>GENERAL PUBLIC SERVICES</t>
  </si>
  <si>
    <t>Executive and legislative organs, financial and fiscal affairs, external affairs</t>
  </si>
  <si>
    <t>Executive and legislative (CS)</t>
  </si>
  <si>
    <t>Financial and Fiscal Affairs (CS)</t>
  </si>
  <si>
    <t>External Affairs (CS)</t>
  </si>
  <si>
    <t>General services</t>
  </si>
  <si>
    <t>General personnel services (CS)</t>
  </si>
  <si>
    <t>Overall planning and statistical services (CS)</t>
  </si>
  <si>
    <t>Other genral services (CS)</t>
  </si>
  <si>
    <t>General public services n.e.c.</t>
  </si>
  <si>
    <t>Public debt transactions</t>
  </si>
  <si>
    <t>PUBLIC ORDER AND SAFETY</t>
  </si>
  <si>
    <t>Police services</t>
  </si>
  <si>
    <t>Fire protection services</t>
  </si>
  <si>
    <t>Law courts</t>
  </si>
  <si>
    <t>Prisons</t>
  </si>
  <si>
    <t>Public order and safety n.e.c.</t>
  </si>
  <si>
    <t>ECONOMIC AFFAIRS</t>
  </si>
  <si>
    <t>General economic, commercial, and labor affairs</t>
  </si>
  <si>
    <t>Agriculture, forestry, fishing, and hunting</t>
  </si>
  <si>
    <t>Agriculture (CS)</t>
  </si>
  <si>
    <t>Forestry (CS)</t>
  </si>
  <si>
    <t>Fishing and hunting (CS)</t>
  </si>
  <si>
    <t>Fuel and energy</t>
  </si>
  <si>
    <t>Mining, manufacturing, and construction</t>
  </si>
  <si>
    <t>Transport</t>
  </si>
  <si>
    <t>Road transport (CS)</t>
  </si>
  <si>
    <t>Water transport (CS)</t>
  </si>
  <si>
    <t>Air transport (CS)</t>
  </si>
  <si>
    <t>Communication</t>
  </si>
  <si>
    <t xml:space="preserve"> Other industries</t>
  </si>
  <si>
    <t>R&amp;D Economic affairs</t>
  </si>
  <si>
    <t>Economic affairs n.e.c.</t>
  </si>
  <si>
    <t>ENVIRONMENTAL PROTECTION</t>
  </si>
  <si>
    <t>HOUSING AND COMMUNITY AMENITIES</t>
  </si>
  <si>
    <t>HEALTH</t>
  </si>
  <si>
    <t>RECREATION, CULTURE, AND RELIGION</t>
  </si>
  <si>
    <t>EDUCATION</t>
  </si>
  <si>
    <t>SOCIAL PROTECTION</t>
  </si>
  <si>
    <t>2024-2025</t>
  </si>
  <si>
    <t>Institutions</t>
  </si>
  <si>
    <t>Multilateral</t>
  </si>
  <si>
    <t xml:space="preserve">    Asian Development Bank</t>
  </si>
  <si>
    <t xml:space="preserve">    World Bank</t>
  </si>
  <si>
    <t xml:space="preserve">    OPEC</t>
  </si>
  <si>
    <t xml:space="preserve">    European Investment Bank</t>
  </si>
  <si>
    <t>Bilateral</t>
  </si>
  <si>
    <t xml:space="preserve">    Government of the People's Republic of China</t>
  </si>
  <si>
    <t xml:space="preserve">    Japanese International Co-operation Agency (JICA)</t>
  </si>
  <si>
    <t>Total External Debt</t>
  </si>
  <si>
    <t>Total Government Debt</t>
  </si>
  <si>
    <t xml:space="preserve">   GDP $000' (Nominal)</t>
  </si>
  <si>
    <t>Total External Debt as % of GDP:</t>
  </si>
  <si>
    <t>Total Government Debt as % of GDP</t>
  </si>
  <si>
    <t xml:space="preserve">    International Food Agricultural Development Organisation </t>
  </si>
  <si>
    <t xml:space="preserve">    Saudi Fund for Development</t>
  </si>
  <si>
    <t xml:space="preserve">    New Zealand</t>
  </si>
  <si>
    <t xml:space="preserve">Domestic </t>
  </si>
  <si>
    <t xml:space="preserve">Guaranteed </t>
  </si>
  <si>
    <t>Total Domestic Debt</t>
  </si>
  <si>
    <t>NOTE:</t>
  </si>
  <si>
    <t xml:space="preserve">**This debts consist entirely of concessional loans that are mostly financed by the Asian Development Bank, World bank and China </t>
  </si>
  <si>
    <t>Table 6: Total Government Debt</t>
  </si>
  <si>
    <t>TRANSACTIONS AFFECTING NET WORTH:</t>
  </si>
  <si>
    <t>NOB</t>
  </si>
  <si>
    <t>NLB</t>
  </si>
  <si>
    <t xml:space="preserve">   GDP Estimates (nominal) (financial Year)</t>
  </si>
  <si>
    <t>Indicators as % of GDP</t>
  </si>
  <si>
    <t>Net Operating Balance</t>
  </si>
  <si>
    <t>Net Lending / Borrowing</t>
  </si>
  <si>
    <t>Debt Service Ratio</t>
  </si>
  <si>
    <t>Total Revenue &amp; Grants</t>
  </si>
  <si>
    <t>Total Expense</t>
  </si>
  <si>
    <t xml:space="preserve"> Revenue component as % of total revenue</t>
  </si>
  <si>
    <t xml:space="preserve">Taxes </t>
  </si>
  <si>
    <t xml:space="preserve">Grants </t>
  </si>
  <si>
    <t>Other revenue</t>
  </si>
  <si>
    <t xml:space="preserve"> Expense component as % of total expense</t>
  </si>
  <si>
    <t xml:space="preserve">Compensation of employees </t>
  </si>
  <si>
    <t xml:space="preserve">Use of goods and services </t>
  </si>
  <si>
    <t xml:space="preserve">Interest </t>
  </si>
  <si>
    <t>Subsidies</t>
  </si>
  <si>
    <t xml:space="preserve">Social benefits </t>
  </si>
  <si>
    <t xml:space="preserve">Other expense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</si>
</sst>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#,##0.0"/>
    <numFmt numFmtId="169" formatCode="[$-409]mmm\-yy;@"/>
    <numFmt numFmtId="170" formatCode="_(* #,##0.000000_);_(* \(#,##0.000000\);_(* &quot;-&quot;??_);_(@_)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232">
    <xf numFmtId="0" fontId="0" fillId="0" borderId="0" xfId="0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4" fillId="2" borderId="0" xfId="0" applyFont="1" applyFill="1" applyAlignment="1">
      <alignment vertical="center"/>
    </xf>
    <xf numFmtId="0" fontId="0" fillId="2" borderId="0" xfId="0" applyFont="1" applyFill="1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/>
    <xf numFmtId="0" fontId="2" fillId="2" borderId="0" xfId="0" applyFont="1" applyFill="1" applyAlignment="1">
      <alignment horizontal="right" vertical="center"/>
    </xf>
    <xf numFmtId="0" fontId="6" fillId="2" borderId="0" xfId="0" applyFont="1" applyFill="1"/>
    <xf numFmtId="165" fontId="2" fillId="2" borderId="8" xfId="1" applyNumberFormat="1" applyFont="1" applyFill="1" applyBorder="1" applyAlignment="1">
      <alignment horizontal="right"/>
    </xf>
    <xf numFmtId="166" fontId="2" fillId="2" borderId="8" xfId="1" applyNumberFormat="1" applyFont="1" applyFill="1" applyBorder="1"/>
    <xf numFmtId="167" fontId="2" fillId="2" borderId="8" xfId="1" applyNumberFormat="1" applyFont="1" applyFill="1" applyBorder="1"/>
    <xf numFmtId="167" fontId="2" fillId="2" borderId="0" xfId="1" applyNumberFormat="1" applyFont="1" applyFill="1" applyBorder="1"/>
    <xf numFmtId="167" fontId="7" fillId="2" borderId="0" xfId="0" applyNumberFormat="1" applyFont="1" applyFill="1"/>
    <xf numFmtId="167" fontId="6" fillId="2" borderId="0" xfId="0" applyNumberFormat="1" applyFont="1" applyFill="1"/>
    <xf numFmtId="165" fontId="1" fillId="2" borderId="8" xfId="1" applyNumberFormat="1" applyFont="1" applyFill="1" applyBorder="1" applyAlignment="1">
      <alignment horizontal="right"/>
    </xf>
    <xf numFmtId="166" fontId="1" fillId="2" borderId="8" xfId="1" applyNumberFormat="1" applyFont="1" applyFill="1" applyBorder="1" applyAlignment="1">
      <alignment horizontal="left" indent="1"/>
    </xf>
    <xf numFmtId="167" fontId="1" fillId="2" borderId="8" xfId="1" applyNumberFormat="1" applyFont="1" applyFill="1" applyBorder="1"/>
    <xf numFmtId="167" fontId="1" fillId="2" borderId="0" xfId="1" applyNumberFormat="1" applyFont="1" applyFill="1" applyBorder="1"/>
    <xf numFmtId="0" fontId="7" fillId="2" borderId="0" xfId="0" applyFont="1" applyFill="1"/>
    <xf numFmtId="166" fontId="1" fillId="2" borderId="8" xfId="1" applyNumberFormat="1" applyFont="1" applyFill="1" applyBorder="1" applyAlignment="1">
      <alignment horizontal="right"/>
    </xf>
    <xf numFmtId="166" fontId="2" fillId="2" borderId="8" xfId="1" applyNumberFormat="1" applyFont="1" applyFill="1" applyBorder="1" applyAlignment="1">
      <alignment horizontal="right"/>
    </xf>
    <xf numFmtId="165" fontId="2" fillId="2" borderId="8" xfId="1" applyNumberFormat="1" applyFont="1" applyFill="1" applyBorder="1" applyAlignment="1">
      <alignment horizontal="right" vertical="center"/>
    </xf>
    <xf numFmtId="166" fontId="2" fillId="2" borderId="8" xfId="1" applyNumberFormat="1" applyFont="1" applyFill="1" applyBorder="1" applyAlignment="1">
      <alignment horizontal="left" indent="1"/>
    </xf>
    <xf numFmtId="166" fontId="2" fillId="2" borderId="8" xfId="1" applyNumberFormat="1" applyFont="1" applyFill="1" applyBorder="1" applyAlignment="1">
      <alignment wrapText="1"/>
    </xf>
    <xf numFmtId="164" fontId="6" fillId="2" borderId="0" xfId="0" applyNumberFormat="1" applyFont="1" applyFill="1"/>
    <xf numFmtId="165" fontId="1" fillId="2" borderId="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67" fontId="1" fillId="2" borderId="2" xfId="1" applyNumberFormat="1" applyFont="1" applyFill="1" applyBorder="1" applyAlignment="1">
      <alignment horizontal="right" vertical="center"/>
    </xf>
    <xf numFmtId="167" fontId="1" fillId="2" borderId="0" xfId="1" applyNumberFormat="1" applyFont="1" applyFill="1" applyBorder="1" applyAlignment="1">
      <alignment horizontal="right" vertic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6" xfId="0" applyFont="1" applyFill="1" applyBorder="1"/>
    <xf numFmtId="0" fontId="2" fillId="2" borderId="0" xfId="0" applyFont="1" applyFill="1"/>
    <xf numFmtId="166" fontId="8" fillId="2" borderId="8" xfId="1" applyNumberFormat="1" applyFont="1" applyFill="1" applyBorder="1"/>
    <xf numFmtId="166" fontId="8" fillId="2" borderId="0" xfId="1" applyNumberFormat="1" applyFont="1" applyFill="1" applyBorder="1"/>
    <xf numFmtId="0" fontId="1" fillId="2" borderId="8" xfId="0" applyFont="1" applyFill="1" applyBorder="1"/>
    <xf numFmtId="0" fontId="1" fillId="2" borderId="0" xfId="0" applyFont="1" applyFill="1"/>
    <xf numFmtId="166" fontId="9" fillId="2" borderId="8" xfId="1" applyNumberFormat="1" applyFont="1" applyFill="1" applyBorder="1"/>
    <xf numFmtId="166" fontId="9" fillId="2" borderId="0" xfId="1" applyNumberFormat="1" applyFont="1" applyFill="1" applyBorder="1"/>
    <xf numFmtId="0" fontId="10" fillId="2" borderId="0" xfId="0" applyFont="1" applyFill="1"/>
    <xf numFmtId="167" fontId="9" fillId="2" borderId="8" xfId="0" applyNumberFormat="1" applyFont="1" applyFill="1" applyBorder="1"/>
    <xf numFmtId="167" fontId="9" fillId="2" borderId="0" xfId="0" applyNumberFormat="1" applyFont="1" applyFill="1"/>
    <xf numFmtId="0" fontId="2" fillId="2" borderId="8" xfId="0" applyFont="1" applyFill="1" applyBorder="1"/>
    <xf numFmtId="167" fontId="9" fillId="2" borderId="7" xfId="0" applyNumberFormat="1" applyFont="1" applyFill="1" applyBorder="1"/>
    <xf numFmtId="0" fontId="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indent="3"/>
    </xf>
    <xf numFmtId="168" fontId="10" fillId="2" borderId="0" xfId="0" applyNumberFormat="1" applyFont="1" applyFill="1"/>
    <xf numFmtId="0" fontId="11" fillId="2" borderId="0" xfId="0" applyFont="1" applyFill="1"/>
    <xf numFmtId="166" fontId="2" fillId="3" borderId="8" xfId="1" applyNumberFormat="1" applyFont="1" applyFill="1" applyBorder="1"/>
    <xf numFmtId="166" fontId="1" fillId="3" borderId="8" xfId="1" applyNumberFormat="1" applyFont="1" applyFill="1" applyBorder="1"/>
    <xf numFmtId="167" fontId="1" fillId="3" borderId="2" xfId="1" applyNumberFormat="1" applyFont="1" applyFill="1" applyBorder="1" applyAlignment="1">
      <alignment horizontal="center" vertical="center"/>
    </xf>
    <xf numFmtId="168" fontId="2" fillId="3" borderId="6" xfId="0" applyNumberFormat="1" applyFont="1" applyFill="1" applyBorder="1"/>
    <xf numFmtId="168" fontId="8" fillId="3" borderId="8" xfId="0" applyNumberFormat="1" applyFont="1" applyFill="1" applyBorder="1"/>
    <xf numFmtId="168" fontId="9" fillId="3" borderId="8" xfId="0" applyNumberFormat="1" applyFont="1" applyFill="1" applyBorder="1"/>
    <xf numFmtId="168" fontId="9" fillId="3" borderId="7" xfId="0" applyNumberFormat="1" applyFont="1" applyFill="1" applyBorder="1"/>
    <xf numFmtId="0" fontId="12" fillId="3" borderId="2" xfId="0" applyFont="1" applyFill="1" applyBorder="1" applyAlignment="1">
      <alignment horizontal="center" vertical="center"/>
    </xf>
    <xf numFmtId="168" fontId="2" fillId="3" borderId="8" xfId="0" applyNumberFormat="1" applyFont="1" applyFill="1" applyBorder="1"/>
    <xf numFmtId="168" fontId="1" fillId="3" borderId="8" xfId="0" applyNumberFormat="1" applyFont="1" applyFill="1" applyBorder="1"/>
    <xf numFmtId="168" fontId="2" fillId="3" borderId="7" xfId="0" applyNumberFormat="1" applyFont="1" applyFill="1" applyBorder="1"/>
    <xf numFmtId="0" fontId="4" fillId="2" borderId="0" xfId="0" applyFont="1" applyFill="1"/>
    <xf numFmtId="17" fontId="6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left" indent="1"/>
    </xf>
    <xf numFmtId="168" fontId="2" fillId="2" borderId="8" xfId="0" applyNumberFormat="1" applyFont="1" applyFill="1" applyBorder="1"/>
    <xf numFmtId="168" fontId="12" fillId="2" borderId="8" xfId="0" applyNumberFormat="1" applyFont="1" applyFill="1" applyBorder="1"/>
    <xf numFmtId="3" fontId="1" fillId="2" borderId="8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left" indent="1"/>
    </xf>
    <xf numFmtId="168" fontId="1" fillId="2" borderId="8" xfId="0" applyNumberFormat="1" applyFont="1" applyFill="1" applyBorder="1"/>
    <xf numFmtId="168" fontId="0" fillId="2" borderId="8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right"/>
    </xf>
    <xf numFmtId="1" fontId="2" fillId="2" borderId="7" xfId="0" applyNumberFormat="1" applyFont="1" applyFill="1" applyBorder="1" applyAlignment="1">
      <alignment horizontal="right"/>
    </xf>
    <xf numFmtId="3" fontId="2" fillId="2" borderId="7" xfId="0" applyNumberFormat="1" applyFont="1" applyFill="1" applyBorder="1" applyAlignment="1">
      <alignment horizontal="left" indent="1"/>
    </xf>
    <xf numFmtId="168" fontId="12" fillId="2" borderId="7" xfId="0" applyNumberFormat="1" applyFont="1" applyFill="1" applyBorder="1"/>
    <xf numFmtId="3" fontId="6" fillId="2" borderId="0" xfId="0" applyNumberFormat="1" applyFont="1" applyFill="1"/>
    <xf numFmtId="168" fontId="6" fillId="2" borderId="0" xfId="0" applyNumberFormat="1" applyFont="1" applyFill="1"/>
    <xf numFmtId="0" fontId="12" fillId="2" borderId="0" xfId="0" applyFont="1" applyFill="1" applyAlignment="1">
      <alignment horizontal="center"/>
    </xf>
    <xf numFmtId="17" fontId="12" fillId="2" borderId="2" xfId="0" applyNumberFormat="1" applyFont="1" applyFill="1" applyBorder="1" applyAlignment="1">
      <alignment horizontal="center" vertical="center"/>
    </xf>
    <xf numFmtId="17" fontId="12" fillId="2" borderId="0" xfId="0" applyNumberFormat="1" applyFont="1" applyFill="1" applyAlignment="1">
      <alignment horizontal="center" vertical="center"/>
    </xf>
    <xf numFmtId="49" fontId="2" fillId="2" borderId="15" xfId="1" applyNumberFormat="1" applyFont="1" applyFill="1" applyBorder="1" applyAlignment="1">
      <alignment horizontal="right"/>
    </xf>
    <xf numFmtId="0" fontId="2" fillId="2" borderId="15" xfId="1" applyNumberFormat="1" applyFont="1" applyFill="1" applyBorder="1" applyAlignment="1">
      <alignment horizontal="left" indent="1"/>
    </xf>
    <xf numFmtId="168" fontId="2" fillId="2" borderId="15" xfId="0" applyNumberFormat="1" applyFont="1" applyFill="1" applyBorder="1"/>
    <xf numFmtId="168" fontId="2" fillId="2" borderId="0" xfId="0" applyNumberFormat="1" applyFont="1" applyFill="1"/>
    <xf numFmtId="168" fontId="12" fillId="2" borderId="0" xfId="0" applyNumberFormat="1" applyFont="1" applyFill="1"/>
    <xf numFmtId="0" fontId="12" fillId="2" borderId="0" xfId="0" applyFont="1" applyFill="1"/>
    <xf numFmtId="49" fontId="2" fillId="2" borderId="8" xfId="1" applyNumberFormat="1" applyFont="1" applyFill="1" applyBorder="1" applyAlignment="1">
      <alignment horizontal="right"/>
    </xf>
    <xf numFmtId="0" fontId="2" fillId="2" borderId="8" xfId="1" applyNumberFormat="1" applyFont="1" applyFill="1" applyBorder="1" applyAlignment="1">
      <alignment horizontal="left" indent="1"/>
    </xf>
    <xf numFmtId="49" fontId="1" fillId="2" borderId="8" xfId="1" applyNumberFormat="1" applyFont="1" applyFill="1" applyBorder="1" applyAlignment="1">
      <alignment horizontal="right"/>
    </xf>
    <xf numFmtId="0" fontId="1" fillId="2" borderId="8" xfId="1" applyNumberFormat="1" applyFont="1" applyFill="1" applyBorder="1" applyAlignment="1">
      <alignment horizontal="left" indent="1"/>
    </xf>
    <xf numFmtId="168" fontId="1" fillId="2" borderId="0" xfId="0" applyNumberFormat="1" applyFont="1" applyFill="1"/>
    <xf numFmtId="0" fontId="2" fillId="2" borderId="8" xfId="1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indent="1"/>
    </xf>
    <xf numFmtId="0" fontId="1" fillId="2" borderId="8" xfId="1" applyNumberFormat="1" applyFont="1" applyFill="1" applyBorder="1" applyAlignment="1">
      <alignment horizontal="right"/>
    </xf>
    <xf numFmtId="49" fontId="1" fillId="2" borderId="7" xfId="1" applyNumberFormat="1" applyFont="1" applyFill="1" applyBorder="1" applyAlignment="1">
      <alignment horizontal="right"/>
    </xf>
    <xf numFmtId="0" fontId="1" fillId="2" borderId="7" xfId="1" applyNumberFormat="1" applyFont="1" applyFill="1" applyBorder="1" applyAlignment="1">
      <alignment horizontal="left" indent="1"/>
    </xf>
    <xf numFmtId="168" fontId="1" fillId="2" borderId="7" xfId="0" applyNumberFormat="1" applyFont="1" applyFill="1" applyBorder="1"/>
    <xf numFmtId="3" fontId="12" fillId="2" borderId="8" xfId="0" applyNumberFormat="1" applyFont="1" applyFill="1" applyBorder="1"/>
    <xf numFmtId="167" fontId="0" fillId="2" borderId="0" xfId="0" applyNumberFormat="1" applyFont="1" applyFill="1"/>
    <xf numFmtId="3" fontId="12" fillId="2" borderId="0" xfId="0" applyNumberFormat="1" applyFont="1" applyFill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17" fontId="2" fillId="2" borderId="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left" indent="1"/>
    </xf>
    <xf numFmtId="3" fontId="2" fillId="2" borderId="1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left" indent="1"/>
    </xf>
    <xf numFmtId="168" fontId="2" fillId="2" borderId="20" xfId="0" applyNumberFormat="1" applyFont="1" applyFill="1" applyBorder="1"/>
    <xf numFmtId="3" fontId="2" fillId="2" borderId="1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left" indent="3"/>
    </xf>
    <xf numFmtId="3" fontId="1" fillId="2" borderId="13" xfId="0" applyNumberFormat="1" applyFont="1" applyFill="1" applyBorder="1" applyAlignment="1">
      <alignment horizontal="right"/>
    </xf>
    <xf numFmtId="3" fontId="1" fillId="2" borderId="13" xfId="0" applyNumberFormat="1" applyFont="1" applyFill="1" applyBorder="1" applyAlignment="1">
      <alignment horizontal="left" indent="6"/>
    </xf>
    <xf numFmtId="3" fontId="2" fillId="2" borderId="18" xfId="0" applyNumberFormat="1" applyFont="1" applyFill="1" applyBorder="1" applyAlignment="1">
      <alignment horizontal="right"/>
    </xf>
    <xf numFmtId="3" fontId="2" fillId="2" borderId="18" xfId="0" applyNumberFormat="1" applyFont="1" applyFill="1" applyBorder="1" applyAlignment="1">
      <alignment horizontal="left" indent="1"/>
    </xf>
    <xf numFmtId="0" fontId="1" fillId="2" borderId="1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 indent="5"/>
    </xf>
    <xf numFmtId="3" fontId="1" fillId="2" borderId="11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left" indent="5"/>
    </xf>
    <xf numFmtId="3" fontId="1" fillId="2" borderId="13" xfId="0" applyNumberFormat="1" applyFont="1" applyFill="1" applyBorder="1" applyAlignment="1">
      <alignment horizontal="left" indent="5"/>
    </xf>
    <xf numFmtId="3" fontId="1" fillId="2" borderId="13" xfId="0" applyNumberFormat="1" applyFont="1" applyFill="1" applyBorder="1" applyAlignment="1">
      <alignment horizontal="left" indent="1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/>
    <xf numFmtId="169" fontId="12" fillId="2" borderId="8" xfId="0" applyNumberFormat="1" applyFont="1" applyFill="1" applyBorder="1" applyAlignment="1">
      <alignment horizontal="center" vertical="center"/>
    </xf>
    <xf numFmtId="169" fontId="12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/>
    <xf numFmtId="0" fontId="2" fillId="2" borderId="16" xfId="0" applyFont="1" applyFill="1" applyBorder="1" applyAlignment="1">
      <alignment horizontal="left" vertical="center"/>
    </xf>
    <xf numFmtId="166" fontId="18" fillId="2" borderId="6" xfId="1" applyNumberFormat="1" applyFont="1" applyFill="1" applyBorder="1"/>
    <xf numFmtId="0" fontId="12" fillId="2" borderId="6" xfId="0" applyFont="1" applyFill="1" applyBorder="1"/>
    <xf numFmtId="0" fontId="12" fillId="2" borderId="8" xfId="0" applyFont="1" applyFill="1" applyBorder="1"/>
    <xf numFmtId="166" fontId="19" fillId="2" borderId="8" xfId="1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horizontal="left" wrapText="1" indent="2"/>
    </xf>
    <xf numFmtId="166" fontId="12" fillId="2" borderId="8" xfId="1" applyNumberFormat="1" applyFont="1" applyFill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horizontal="left" indent="4"/>
    </xf>
    <xf numFmtId="166" fontId="0" fillId="2" borderId="8" xfId="1" applyNumberFormat="1" applyFont="1" applyFill="1" applyBorder="1"/>
    <xf numFmtId="0" fontId="12" fillId="2" borderId="8" xfId="0" applyFont="1" applyFill="1" applyBorder="1" applyAlignment="1">
      <alignment horizontal="left" indent="2"/>
    </xf>
    <xf numFmtId="166" fontId="19" fillId="2" borderId="8" xfId="1" applyNumberFormat="1" applyFont="1" applyFill="1" applyBorder="1"/>
    <xf numFmtId="0" fontId="12" fillId="2" borderId="8" xfId="0" applyFont="1" applyFill="1" applyBorder="1" applyAlignment="1">
      <alignment horizontal="left" vertical="center"/>
    </xf>
    <xf numFmtId="0" fontId="12" fillId="2" borderId="7" xfId="0" applyFont="1" applyFill="1" applyBorder="1"/>
    <xf numFmtId="166" fontId="19" fillId="2" borderId="7" xfId="1" applyNumberFormat="1" applyFont="1" applyFill="1" applyBorder="1"/>
    <xf numFmtId="166" fontId="0" fillId="2" borderId="0" xfId="1" applyNumberFormat="1" applyFont="1" applyFill="1"/>
    <xf numFmtId="43" fontId="0" fillId="2" borderId="0" xfId="0" applyNumberFormat="1" applyFont="1" applyFill="1"/>
    <xf numFmtId="164" fontId="0" fillId="2" borderId="0" xfId="0" applyNumberFormat="1" applyFont="1" applyFill="1"/>
    <xf numFmtId="0" fontId="12" fillId="3" borderId="6" xfId="0" applyFont="1" applyFill="1" applyBorder="1" applyAlignment="1">
      <alignment horizontal="right" vertical="center"/>
    </xf>
    <xf numFmtId="167" fontId="2" fillId="3" borderId="15" xfId="0" applyNumberFormat="1" applyFont="1" applyFill="1" applyBorder="1"/>
    <xf numFmtId="167" fontId="2" fillId="3" borderId="8" xfId="0" applyNumberFormat="1" applyFont="1" applyFill="1" applyBorder="1"/>
    <xf numFmtId="167" fontId="1" fillId="3" borderId="8" xfId="0" applyNumberFormat="1" applyFont="1" applyFill="1" applyBorder="1"/>
    <xf numFmtId="167" fontId="1" fillId="3" borderId="7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168" fontId="2" fillId="3" borderId="18" xfId="0" applyNumberFormat="1" applyFont="1" applyFill="1" applyBorder="1"/>
    <xf numFmtId="168" fontId="2" fillId="3" borderId="19" xfId="0" applyNumberFormat="1" applyFont="1" applyFill="1" applyBorder="1"/>
    <xf numFmtId="168" fontId="2" fillId="3" borderId="11" xfId="0" applyNumberFormat="1" applyFont="1" applyFill="1" applyBorder="1"/>
    <xf numFmtId="168" fontId="1" fillId="3" borderId="13" xfId="0" applyNumberFormat="1" applyFont="1" applyFill="1" applyBorder="1"/>
    <xf numFmtId="168" fontId="1" fillId="3" borderId="11" xfId="0" applyNumberFormat="1" applyFont="1" applyFill="1" applyBorder="1"/>
    <xf numFmtId="0" fontId="12" fillId="3" borderId="10" xfId="0" applyFont="1" applyFill="1" applyBorder="1" applyAlignment="1">
      <alignment horizontal="center" vertical="center"/>
    </xf>
    <xf numFmtId="166" fontId="17" fillId="3" borderId="6" xfId="1" applyNumberFormat="1" applyFont="1" applyFill="1" applyBorder="1"/>
    <xf numFmtId="166" fontId="19" fillId="3" borderId="8" xfId="1" applyNumberFormat="1" applyFont="1" applyFill="1" applyBorder="1" applyAlignment="1">
      <alignment vertical="center"/>
    </xf>
    <xf numFmtId="166" fontId="12" fillId="3" borderId="8" xfId="1" applyNumberFormat="1" applyFont="1" applyFill="1" applyBorder="1" applyAlignment="1">
      <alignment horizontal="right"/>
    </xf>
    <xf numFmtId="166" fontId="0" fillId="3" borderId="8" xfId="1" applyNumberFormat="1" applyFont="1" applyFill="1" applyBorder="1" applyAlignment="1">
      <alignment vertical="center"/>
    </xf>
    <xf numFmtId="166" fontId="12" fillId="3" borderId="8" xfId="1" applyNumberFormat="1" applyFont="1" applyFill="1" applyBorder="1" applyAlignment="1">
      <alignment vertical="center"/>
    </xf>
    <xf numFmtId="166" fontId="19" fillId="3" borderId="7" xfId="1" applyNumberFormat="1" applyFont="1" applyFill="1" applyBorder="1" applyAlignment="1">
      <alignment vertical="center"/>
    </xf>
    <xf numFmtId="0" fontId="16" fillId="2" borderId="0" xfId="0" applyFont="1" applyFill="1" applyAlignment="1">
      <alignment horizontal="left"/>
    </xf>
    <xf numFmtId="0" fontId="21" fillId="2" borderId="2" xfId="0" applyFont="1" applyFill="1" applyBorder="1"/>
    <xf numFmtId="169" fontId="21" fillId="2" borderId="4" xfId="0" applyNumberFormat="1" applyFont="1" applyFill="1" applyBorder="1" applyAlignment="1">
      <alignment horizontal="center" vertical="center"/>
    </xf>
    <xf numFmtId="0" fontId="22" fillId="2" borderId="8" xfId="0" applyFont="1" applyFill="1" applyBorder="1"/>
    <xf numFmtId="0" fontId="21" fillId="2" borderId="8" xfId="0" applyFont="1" applyFill="1" applyBorder="1"/>
    <xf numFmtId="166" fontId="21" fillId="2" borderId="0" xfId="1" applyNumberFormat="1" applyFont="1" applyFill="1" applyBorder="1"/>
    <xf numFmtId="0" fontId="23" fillId="2" borderId="8" xfId="0" applyFont="1" applyFill="1" applyBorder="1"/>
    <xf numFmtId="166" fontId="23" fillId="2" borderId="0" xfId="1" applyNumberFormat="1" applyFont="1" applyFill="1" applyBorder="1"/>
    <xf numFmtId="0" fontId="21" fillId="2" borderId="8" xfId="0" applyFont="1" applyFill="1" applyBorder="1" applyAlignment="1">
      <alignment horizontal="left"/>
    </xf>
    <xf numFmtId="0" fontId="21" fillId="2" borderId="6" xfId="0" applyFont="1" applyFill="1" applyBorder="1"/>
    <xf numFmtId="166" fontId="20" fillId="2" borderId="10" xfId="1" applyNumberFormat="1" applyFont="1" applyFill="1" applyBorder="1"/>
    <xf numFmtId="0" fontId="0" fillId="2" borderId="10" xfId="0" applyFont="1" applyFill="1" applyBorder="1"/>
    <xf numFmtId="166" fontId="20" fillId="2" borderId="0" xfId="1" applyNumberFormat="1" applyFont="1" applyFill="1" applyBorder="1"/>
    <xf numFmtId="0" fontId="24" fillId="2" borderId="2" xfId="0" applyFont="1" applyFill="1" applyBorder="1"/>
    <xf numFmtId="0" fontId="11" fillId="2" borderId="1" xfId="0" applyFont="1" applyFill="1" applyBorder="1"/>
    <xf numFmtId="170" fontId="20" fillId="2" borderId="0" xfId="1" applyNumberFormat="1" applyFont="1" applyFill="1" applyBorder="1"/>
    <xf numFmtId="0" fontId="21" fillId="2" borderId="7" xfId="0" applyFont="1" applyFill="1" applyBorder="1"/>
    <xf numFmtId="0" fontId="21" fillId="2" borderId="0" xfId="0" applyFont="1" applyFill="1" applyBorder="1"/>
    <xf numFmtId="0" fontId="25" fillId="2" borderId="0" xfId="0" applyFont="1" applyFill="1"/>
    <xf numFmtId="0" fontId="23" fillId="2" borderId="0" xfId="0" applyFont="1" applyFill="1"/>
    <xf numFmtId="0" fontId="26" fillId="2" borderId="0" xfId="0" applyFont="1" applyFill="1"/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2" fillId="3" borderId="0" xfId="0" applyFont="1" applyFill="1"/>
    <xf numFmtId="166" fontId="21" fillId="3" borderId="8" xfId="1" applyNumberFormat="1" applyFont="1" applyFill="1" applyBorder="1"/>
    <xf numFmtId="166" fontId="23" fillId="3" borderId="8" xfId="1" applyNumberFormat="1" applyFont="1" applyFill="1" applyBorder="1"/>
    <xf numFmtId="166" fontId="23" fillId="3" borderId="0" xfId="1" applyNumberFormat="1" applyFont="1" applyFill="1" applyBorder="1"/>
    <xf numFmtId="166" fontId="21" fillId="3" borderId="0" xfId="1" applyNumberFormat="1" applyFont="1" applyFill="1" applyBorder="1"/>
    <xf numFmtId="166" fontId="20" fillId="3" borderId="6" xfId="1" applyNumberFormat="1" applyFont="1" applyFill="1" applyBorder="1"/>
    <xf numFmtId="166" fontId="20" fillId="3" borderId="0" xfId="1" applyNumberFormat="1" applyFont="1" applyFill="1" applyBorder="1"/>
    <xf numFmtId="166" fontId="20" fillId="3" borderId="8" xfId="1" applyNumberFormat="1" applyFont="1" applyFill="1" applyBorder="1"/>
    <xf numFmtId="166" fontId="24" fillId="3" borderId="2" xfId="1" applyNumberFormat="1" applyFont="1" applyFill="1" applyBorder="1"/>
    <xf numFmtId="166" fontId="20" fillId="3" borderId="7" xfId="1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indent="3"/>
    </xf>
    <xf numFmtId="0" fontId="9" fillId="2" borderId="12" xfId="0" applyFont="1" applyFill="1" applyBorder="1" applyAlignment="1">
      <alignment horizontal="left" indent="3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17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 indent="3"/>
    </xf>
    <xf numFmtId="0" fontId="9" fillId="2" borderId="14" xfId="0" applyFont="1" applyFill="1" applyBorder="1" applyAlignment="1">
      <alignment horizontal="left" indent="3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wrapText="1"/>
    </xf>
    <xf numFmtId="0" fontId="2" fillId="2" borderId="16" xfId="2" applyFont="1" applyFill="1" applyBorder="1" applyAlignment="1">
      <alignment horizontal="center" wrapText="1"/>
    </xf>
    <xf numFmtId="0" fontId="2" fillId="2" borderId="11" xfId="2" applyFont="1" applyFill="1" applyBorder="1" applyAlignment="1">
      <alignment horizontal="center" wrapText="1"/>
    </xf>
    <xf numFmtId="0" fontId="2" fillId="2" borderId="12" xfId="2" applyFont="1" applyFill="1" applyBorder="1" applyAlignment="1">
      <alignment horizont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A35071D6-8089-4A3E-8933-A735618AEA5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overnment%20Finance%20Statistics\GFSM%202001\GFS%202001_2010\Consolid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Level of government"/>
      <sheetName val="Statement I_Accrual"/>
      <sheetName val="Table1_A"/>
      <sheetName val="Table2_A"/>
      <sheetName val="Table3_A"/>
      <sheetName val="Function"/>
      <sheetName val="Table4_A"/>
      <sheetName val="Table5_A"/>
      <sheetName val="Table6_A"/>
      <sheetName val="Table6_A_additional"/>
      <sheetName val="Statement II_Cash"/>
      <sheetName val="Table1_C"/>
      <sheetName val="Table2_C"/>
      <sheetName val="Table3_C"/>
      <sheetName val="Table6_C"/>
      <sheetName val="Table6_C_additional"/>
      <sheetName val="Integrated Balance Sheet"/>
      <sheetName val="HF report_Stat I"/>
      <sheetName val="HF report_Stat II"/>
      <sheetName val="HF report_Balance sheet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M3" t="str">
            <v>A1:  REVENUE [11 + 12 + 13 + 14]</v>
          </cell>
          <cell r="O3" t="str">
            <v>C1:  REVENUE [11 + 12 + 13 + 14]</v>
          </cell>
        </row>
        <row r="4">
          <cell r="M4" t="str">
            <v>A11:  Taxes  [111 + 112 + 113 + 114 + 115 + 116]</v>
          </cell>
          <cell r="O4" t="str">
            <v>C11:  Taxes  [111 + 112 + 113 + 114 + 115 + 116]</v>
          </cell>
        </row>
        <row r="5">
          <cell r="M5" t="str">
            <v>A111:  Taxes on income, profits, and capital gains [1111 + 1112 + 1113]</v>
          </cell>
          <cell r="O5" t="str">
            <v>C111:  Taxes on income, profits, and capital gains [1111 + 1112 + 1113]</v>
          </cell>
        </row>
        <row r="6">
          <cell r="M6" t="str">
            <v xml:space="preserve">A1111:  Taxes on income: Payable by individuals </v>
          </cell>
          <cell r="O6" t="str">
            <v xml:space="preserve">C1111:  Taxes on income: Payable by individuals </v>
          </cell>
        </row>
        <row r="7">
          <cell r="M7" t="str">
            <v xml:space="preserve">A1112:  Taxes on income: Payable by corporations and other enterprises </v>
          </cell>
          <cell r="O7" t="str">
            <v xml:space="preserve">C1112:  Taxes on income: Payable by corporations and other enterprises </v>
          </cell>
        </row>
        <row r="8">
          <cell r="M8" t="str">
            <v xml:space="preserve">A1113:  Taxes on income: Unallocable </v>
          </cell>
          <cell r="O8" t="str">
            <v xml:space="preserve">C1113:  Taxes on income: Unallocable </v>
          </cell>
        </row>
        <row r="9">
          <cell r="M9" t="str">
            <v xml:space="preserve">A112:  Taxes on payroll and workforce </v>
          </cell>
          <cell r="O9" t="str">
            <v xml:space="preserve">C112:  Taxes on payroll and workforce </v>
          </cell>
        </row>
        <row r="10">
          <cell r="M10" t="str">
            <v>A113:  Taxes on property [1131 + 1132 + 1133 + 1134 + 1135 + 1136]</v>
          </cell>
          <cell r="O10" t="str">
            <v>C113:  Taxes on property [1131 + 1132 + 1133 + 1134 + 1135 + 1136]</v>
          </cell>
        </row>
        <row r="11">
          <cell r="M11" t="str">
            <v xml:space="preserve">A1131:  Taxes on property:  Recurrent taxes on immovable property </v>
          </cell>
          <cell r="O11" t="str">
            <v xml:space="preserve">C1131:  Taxes on property:  Recurrent taxes on immovable property </v>
          </cell>
        </row>
        <row r="12">
          <cell r="M12" t="str">
            <v xml:space="preserve">A1132:  Taxes on property:  Recurrent taxes on net wealth </v>
          </cell>
          <cell r="O12" t="str">
            <v xml:space="preserve">C1132:  Taxes on property:  Recurrent taxes on net wealth </v>
          </cell>
        </row>
        <row r="13">
          <cell r="M13" t="str">
            <v xml:space="preserve">A1133:  Taxes on property:  Estate, inheritance, and gift taxes </v>
          </cell>
          <cell r="O13" t="str">
            <v xml:space="preserve">C1133:  Taxes on property:  Estate, inheritance, and gift taxes </v>
          </cell>
        </row>
        <row r="14">
          <cell r="M14" t="str">
            <v xml:space="preserve">A1134:  Taxes on property:  Taxes on financial and capital transactions </v>
          </cell>
          <cell r="O14" t="str">
            <v xml:space="preserve">C1134:  Taxes on property:  Taxes on financial and capital transactions </v>
          </cell>
        </row>
        <row r="15">
          <cell r="M15" t="str">
            <v xml:space="preserve">A1135:  Taxes on property:  Other nonrecurrent taxes on property </v>
          </cell>
          <cell r="O15" t="str">
            <v xml:space="preserve">C1135:  Taxes on property:  Other nonrecurrent taxes on property </v>
          </cell>
        </row>
        <row r="16">
          <cell r="M16" t="str">
            <v xml:space="preserve">A1136:  Taxes on property:  Other recurrent taxes on property </v>
          </cell>
          <cell r="O16" t="str">
            <v xml:space="preserve">C1136:  Taxes on property:  Other recurrent taxes on property </v>
          </cell>
        </row>
        <row r="17">
          <cell r="M17" t="str">
            <v xml:space="preserve">A114:  Taxes on goods and services </v>
          </cell>
          <cell r="O17" t="str">
            <v xml:space="preserve">C114:  Taxes on goods and services </v>
          </cell>
        </row>
        <row r="18">
          <cell r="M18" t="str">
            <v>A1141:  Taxes on goods and services:  General taxes on goods and services  [11411 + 11412 + 11413]</v>
          </cell>
          <cell r="O18" t="str">
            <v>C1141:  Taxes on goods and services:  General taxes on goods and services  [11411 + 11412 + 11413]</v>
          </cell>
        </row>
        <row r="19">
          <cell r="M19" t="str">
            <v xml:space="preserve">A11411:  General taxes on goods and services:  Value-added taxes </v>
          </cell>
          <cell r="O19" t="str">
            <v xml:space="preserve">C11411:  General taxes on goods and services:  Value-added taxes </v>
          </cell>
        </row>
        <row r="20">
          <cell r="M20" t="str">
            <v xml:space="preserve">A11412:  General taxes on goods and services:  Sales taxes </v>
          </cell>
          <cell r="O20" t="str">
            <v xml:space="preserve">C11412:  General taxes on goods and services:  Sales taxes </v>
          </cell>
        </row>
        <row r="21">
          <cell r="M21" t="str">
            <v xml:space="preserve">A11413:  General taxes on goods and services:  Turnover &amp; other general taxes on G &amp; S </v>
          </cell>
          <cell r="O21" t="str">
            <v xml:space="preserve">C11413:  General taxes on goods and services:  Turnover &amp; other general taxes on G &amp; S </v>
          </cell>
        </row>
        <row r="22">
          <cell r="M22" t="str">
            <v xml:space="preserve">A1142:  Taxes on goods and services:  Excises </v>
          </cell>
          <cell r="O22" t="str">
            <v xml:space="preserve">C1142:  Taxes on goods and services:  Excises </v>
          </cell>
        </row>
        <row r="23">
          <cell r="M23" t="str">
            <v xml:space="preserve">A1143:  Taxes on goods and services:  Profits of fiscal monopolies </v>
          </cell>
          <cell r="O23" t="str">
            <v xml:space="preserve">C1143:  Taxes on goods and services:  Profits of fiscal monopolies </v>
          </cell>
        </row>
        <row r="24">
          <cell r="M24" t="str">
            <v xml:space="preserve">A1144:  Taxes on goods and services:  Taxes on specific services </v>
          </cell>
          <cell r="O24" t="str">
            <v xml:space="preserve">C1144:  Taxes on goods and services:  Taxes on specific services </v>
          </cell>
        </row>
        <row r="25">
          <cell r="M25" t="str">
            <v>A1145:  Taxes on goods and services:  Taxes on use of goods, permission to use goods  [11451 + 11452]</v>
          </cell>
          <cell r="O25" t="str">
            <v>C1145:  Taxes on goods and services:  Taxes on use of goods, permission to use goods  [11451 + 11452]</v>
          </cell>
        </row>
        <row r="26">
          <cell r="M26" t="str">
            <v xml:space="preserve">A11451:  Taxes on use and permission of goods and services:  Motor vehicles taxes </v>
          </cell>
          <cell r="O26" t="str">
            <v xml:space="preserve">C11451:  Taxes on use and permission of goods and services:  Motor vehicles taxes </v>
          </cell>
        </row>
        <row r="27">
          <cell r="M27" t="str">
            <v xml:space="preserve">A11452:  Taxes on use and permission of goods and services:  Other </v>
          </cell>
          <cell r="O27" t="str">
            <v xml:space="preserve">C11452:  Taxes on use and permission of goods and services:  Other </v>
          </cell>
        </row>
        <row r="28">
          <cell r="M28" t="str">
            <v xml:space="preserve">A1146:  Taxes on goods and services:  Other taxes on goods and services </v>
          </cell>
          <cell r="O28" t="str">
            <v xml:space="preserve">C1146:  Taxes on goods and services:  Other taxes on goods and services </v>
          </cell>
        </row>
        <row r="29">
          <cell r="M29" t="str">
            <v>A115:  Taxes on international trade and transactions [1151 + 1152 + 1153 + 1154 + 1155 + 1156]</v>
          </cell>
          <cell r="O29" t="str">
            <v>C115:  Taxes on international trade and transactions [1151 + 1152 + 1153 + 1154 + 1155 + 1156]</v>
          </cell>
        </row>
        <row r="30">
          <cell r="M30" t="str">
            <v xml:space="preserve">A1151:  Taxes on international trade and transactions: Customs and other import duties </v>
          </cell>
          <cell r="O30" t="str">
            <v xml:space="preserve">C1151:  Taxes on international trade and transactions: Customs and other import duties </v>
          </cell>
        </row>
        <row r="31">
          <cell r="M31" t="str">
            <v xml:space="preserve">A1152:  Taxes on international trade and transactions: Taxes on exports </v>
          </cell>
          <cell r="O31" t="str">
            <v xml:space="preserve">C1152:  Taxes on international trade and transactions: Taxes on exports </v>
          </cell>
        </row>
        <row r="32">
          <cell r="M32" t="str">
            <v xml:space="preserve">A1153:  Taxes on international trade and transactions: Profits of export or import monopolies </v>
          </cell>
          <cell r="O32" t="str">
            <v xml:space="preserve">C1153:  Taxes on international trade and transactions: Profits of export or import monopolies </v>
          </cell>
        </row>
        <row r="33">
          <cell r="M33" t="str">
            <v xml:space="preserve">A1154:  Taxes on international trade and transactions: Exchange profits </v>
          </cell>
          <cell r="O33" t="str">
            <v xml:space="preserve">C1154:  Taxes on international trade and transactions: Exchange profits </v>
          </cell>
        </row>
        <row r="34">
          <cell r="M34" t="str">
            <v xml:space="preserve">A1155:  Taxes on international trade and transactions: Exchange taxes </v>
          </cell>
          <cell r="O34" t="str">
            <v xml:space="preserve">C1155:  Taxes on international trade and transactions: Exchange taxes </v>
          </cell>
        </row>
        <row r="35">
          <cell r="M35" t="str">
            <v xml:space="preserve">A1156:  Taxes on international trade and transactions: Other taxes on international trade and transactions </v>
          </cell>
          <cell r="O35" t="str">
            <v xml:space="preserve">C1156:  Taxes on international trade and transactions: Other taxes on international trade and transactions </v>
          </cell>
        </row>
        <row r="36">
          <cell r="M36" t="str">
            <v xml:space="preserve">A116:  Other taxes </v>
          </cell>
          <cell r="O36" t="str">
            <v xml:space="preserve">C116:  Other taxes </v>
          </cell>
        </row>
        <row r="37">
          <cell r="M37" t="str">
            <v>A12:  Social contributions [121 + 122]</v>
          </cell>
          <cell r="O37" t="str">
            <v>C12:  Social contributions [121 + 122]</v>
          </cell>
        </row>
        <row r="38">
          <cell r="M38" t="str">
            <v>A121:  Social security contributions [1211 + 1212 + 1213 + 1214]</v>
          </cell>
          <cell r="O38" t="str">
            <v>C121:  Social security contributions [1211 + 1212 + 1213 + 1214]</v>
          </cell>
        </row>
        <row r="39">
          <cell r="M39" t="str">
            <v xml:space="preserve">A1211:  Social security contributions:  Employee contributions </v>
          </cell>
          <cell r="O39" t="str">
            <v xml:space="preserve">C1211:  Social security contributions:  Employee contributions </v>
          </cell>
        </row>
        <row r="40">
          <cell r="M40" t="str">
            <v xml:space="preserve">A1212:  Social security contributions:  Employer contributions </v>
          </cell>
          <cell r="O40" t="str">
            <v xml:space="preserve">C1212:  Social security contributions:  Employer contributions </v>
          </cell>
        </row>
        <row r="41">
          <cell r="M41" t="str">
            <v xml:space="preserve">A1213:  Social security contributions:  Self-employed or nonemployed contributions </v>
          </cell>
          <cell r="O41" t="str">
            <v xml:space="preserve">C1213:  Social security contributions:  Self-employed or nonemployed contributions </v>
          </cell>
        </row>
        <row r="42">
          <cell r="M42" t="str">
            <v xml:space="preserve">A1214:  Social security contributions:  Unallocable contributions </v>
          </cell>
          <cell r="O42" t="str">
            <v xml:space="preserve">C1214:  Social security contributions:  Unallocable contributions </v>
          </cell>
        </row>
        <row r="43">
          <cell r="M43" t="str">
            <v>A122:  Other social contributions [1221 + 1222 + 1223]</v>
          </cell>
          <cell r="O43" t="str">
            <v>C122:  Other social contributions [1221 + 1222 + 1223]</v>
          </cell>
        </row>
        <row r="44">
          <cell r="M44" t="str">
            <v xml:space="preserve">A1221:  Other social contributions : Employee contributions </v>
          </cell>
          <cell r="O44" t="str">
            <v xml:space="preserve">C1221:  Other social contributions : Employee contributions </v>
          </cell>
        </row>
        <row r="45">
          <cell r="M45" t="str">
            <v xml:space="preserve">A1222:  Other social contributions : Employer contributions </v>
          </cell>
          <cell r="O45" t="str">
            <v xml:space="preserve">C1222:  Other social contributions : Employer contributions </v>
          </cell>
        </row>
        <row r="46">
          <cell r="M46" t="str">
            <v xml:space="preserve">A1223:  Other social contributions : Imputed contributions </v>
          </cell>
          <cell r="O46" t="str">
            <v xml:space="preserve">C1223:  Other social contributions : Imputed contributions </v>
          </cell>
        </row>
        <row r="47">
          <cell r="M47" t="str">
            <v>A13:  Grants [131 + 132 + 133]</v>
          </cell>
          <cell r="O47" t="str">
            <v>C13:  Grants [131 + 132 + 133]</v>
          </cell>
        </row>
        <row r="48">
          <cell r="M48" t="str">
            <v>A131:  Grants from foreign governments [1311 + 1312]</v>
          </cell>
          <cell r="O48" t="str">
            <v>C131:  Grants from foreign governments [1311 + 1312]</v>
          </cell>
        </row>
        <row r="49">
          <cell r="M49" t="str">
            <v xml:space="preserve">A1311:  Grants from foreign governments: Current </v>
          </cell>
          <cell r="O49" t="str">
            <v xml:space="preserve">C1311:  Grants from foreign governments: Current </v>
          </cell>
        </row>
        <row r="50">
          <cell r="M50" t="str">
            <v xml:space="preserve">A1312:  Grants from foreign governments: Capital </v>
          </cell>
          <cell r="O50" t="str">
            <v xml:space="preserve">C1312:  Grants from foreign governments: Capital </v>
          </cell>
        </row>
        <row r="51">
          <cell r="M51" t="str">
            <v>A132:  Grants from international organizations [1321 + 1322]</v>
          </cell>
          <cell r="O51" t="str">
            <v>C132:  Grants from international organizations [1321 + 1322]</v>
          </cell>
        </row>
        <row r="52">
          <cell r="M52" t="str">
            <v xml:space="preserve">A1321:  Grants from international organizations: Current </v>
          </cell>
          <cell r="O52" t="str">
            <v xml:space="preserve">C1321:  Grants from international organizations: Current </v>
          </cell>
        </row>
        <row r="53">
          <cell r="M53" t="str">
            <v xml:space="preserve">A1322:  Grants from international organizations: Capital </v>
          </cell>
          <cell r="O53" t="str">
            <v xml:space="preserve">C1322:  Grants from international organizations: Capital </v>
          </cell>
        </row>
        <row r="54">
          <cell r="M54" t="str">
            <v>A133:  Grants from other general government units [1331 + 1332]</v>
          </cell>
          <cell r="O54" t="str">
            <v>C133:  Grants from other general government units [1331 + 1332]</v>
          </cell>
        </row>
        <row r="55">
          <cell r="M55" t="str">
            <v xml:space="preserve">A1331:  Grants from other general government units: Current </v>
          </cell>
          <cell r="O55" t="str">
            <v xml:space="preserve">C1331:  Grants from other general government units: Current </v>
          </cell>
        </row>
        <row r="56">
          <cell r="M56" t="str">
            <v xml:space="preserve">A1332:  Grants from other general government units: Capital </v>
          </cell>
          <cell r="O56" t="str">
            <v xml:space="preserve">C1332:  Grants from other general government units: Capital </v>
          </cell>
        </row>
        <row r="57">
          <cell r="M57" t="str">
            <v>A14:  Other revenue [141 + 142 + 143 + 144 + 145]</v>
          </cell>
          <cell r="O57" t="str">
            <v>C14:  Other revenue [141 + 142 + 143 + 144 + 145]</v>
          </cell>
        </row>
        <row r="58">
          <cell r="M58" t="str">
            <v>A141:  Other revenue: Property income [1411 + 1412 + 1413 + 1414 + 1415]</v>
          </cell>
          <cell r="O58" t="str">
            <v>C141:  Other revenue: Property income [1411 + 1412 + 1413 + 1414 + 1415]</v>
          </cell>
        </row>
        <row r="59">
          <cell r="M59" t="str">
            <v xml:space="preserve">A1411:  Other revenue: Property income: Interest </v>
          </cell>
          <cell r="O59" t="str">
            <v xml:space="preserve">C1411:  Other revenue: Property income: Interest </v>
          </cell>
        </row>
        <row r="60">
          <cell r="M60" t="str">
            <v xml:space="preserve">A1412:  Other revenue: Property income: Dividends </v>
          </cell>
          <cell r="O60" t="str">
            <v xml:space="preserve">C1412:  Other revenue: Property income: Dividends </v>
          </cell>
        </row>
        <row r="61">
          <cell r="M61" t="str">
            <v xml:space="preserve">A1413:  Other revenue: Property income: Withdrawals from income of quasi-corporations </v>
          </cell>
          <cell r="O61" t="str">
            <v xml:space="preserve">C1413:  Other revenue: Property income: Withdrawals from income of quasi-corporations </v>
          </cell>
        </row>
        <row r="62">
          <cell r="M62" t="str">
            <v xml:space="preserve">A1414:  Other revenue: Property income: Property income attrib to insurance policyholders </v>
          </cell>
          <cell r="O62" t="str">
            <v xml:space="preserve">C1414:  Other revenue: Property income: Property income attrib to insurance policyholders </v>
          </cell>
        </row>
        <row r="63">
          <cell r="M63" t="str">
            <v xml:space="preserve">A1415:  Other revenue: Property income: Rent </v>
          </cell>
          <cell r="O63" t="str">
            <v xml:space="preserve">C1415:  Other revenue: Property income: Rent </v>
          </cell>
        </row>
        <row r="64">
          <cell r="M64" t="str">
            <v>A142:  Other revenue: Sales of goods and services [1421 + 1422 + 1423 + 1424]</v>
          </cell>
          <cell r="O64" t="str">
            <v>C142:  Other revenue: Sales of goods and services [1421 + 1422 + 1423 + 1424]</v>
          </cell>
        </row>
        <row r="65">
          <cell r="M65" t="str">
            <v xml:space="preserve">A1421:  Other revenue: Sales of goods and services: Sales of market establishments </v>
          </cell>
          <cell r="O65" t="str">
            <v xml:space="preserve">C1421:  Other revenue: Sales of goods and services: Sales of market establishments </v>
          </cell>
        </row>
        <row r="66">
          <cell r="M66" t="str">
            <v xml:space="preserve">A1422:  Other revenue: Sales of goods and services: Administrative fees </v>
          </cell>
          <cell r="O66" t="str">
            <v xml:space="preserve">C1422:  Other revenue: Sales of goods and services: Administrative fees </v>
          </cell>
        </row>
        <row r="67">
          <cell r="M67" t="str">
            <v xml:space="preserve">A1423:  Other revenue: Sales of goods and services: Incidental sales by nonmarket establishments </v>
          </cell>
          <cell r="O67" t="str">
            <v xml:space="preserve">C1423:  Other revenue: Sales of goods and services: Incidental sales by nonmarket establishments </v>
          </cell>
        </row>
        <row r="68">
          <cell r="M68" t="str">
            <v xml:space="preserve">A1424:  Other revenue: Sales of goods and services: Imputed sales of goods and services </v>
          </cell>
          <cell r="O68" t="str">
            <v xml:space="preserve">C1424:  Other revenue: Sales of goods and services: Imputed sales of goods and services </v>
          </cell>
        </row>
        <row r="69">
          <cell r="M69" t="str">
            <v xml:space="preserve">A143:  Other revenue: Fines, penalties, and forfeits </v>
          </cell>
          <cell r="O69" t="str">
            <v xml:space="preserve">C143:  Other revenue: Fines, penalties, and forfeits </v>
          </cell>
        </row>
        <row r="70">
          <cell r="M70" t="str">
            <v>A144:  Other revenue: Voluntary transfers other than grants [1441 + 1442]</v>
          </cell>
          <cell r="O70" t="str">
            <v>C144:  Other revenue: Voluntary transfers other than grants [1441 + 1442]</v>
          </cell>
        </row>
        <row r="71">
          <cell r="M71" t="str">
            <v xml:space="preserve">A1441:  Other revenue: Voluntary transfers other than grants:  Current </v>
          </cell>
          <cell r="O71" t="str">
            <v xml:space="preserve">C1441:  Other revenue: Voluntary transfers other than grants:  Current </v>
          </cell>
        </row>
        <row r="72">
          <cell r="M72" t="str">
            <v xml:space="preserve">A1442:  Other revenue: Voluntary transfers other than grants : Capital </v>
          </cell>
          <cell r="O72" t="str">
            <v xml:space="preserve">C1442:  Other revenue: Voluntary transfers other than grants : Capital </v>
          </cell>
        </row>
        <row r="73">
          <cell r="M73" t="str">
            <v xml:space="preserve">A145:  Other revenue: Miscellaneous and unidentified revenue </v>
          </cell>
          <cell r="O73" t="str">
            <v xml:space="preserve">C145:  Other revenue: Miscellaneous and unidentified revenue </v>
          </cell>
        </row>
        <row r="74">
          <cell r="M74" t="str">
            <v>A2:  EXPENSE [21 + 22 + 23 + 24 + 25 + 26 + 27 + 28]</v>
          </cell>
          <cell r="O74" t="str">
            <v>C2:  EXPENSE [21 + 22 + 23 + 24 + 25 + 26 + 27 + 28]</v>
          </cell>
        </row>
        <row r="75">
          <cell r="M75" t="str">
            <v>A21:  Compensation of employees [211 + 212]</v>
          </cell>
          <cell r="O75" t="str">
            <v>C21:  Compensation of employees [211 + 212]</v>
          </cell>
        </row>
        <row r="76">
          <cell r="M76" t="str">
            <v xml:space="preserve">A211:  Compensation of employees: Wages and salaries </v>
          </cell>
          <cell r="O76" t="str">
            <v xml:space="preserve">C211:  Compensation of employees: Wages and salaries </v>
          </cell>
        </row>
        <row r="77">
          <cell r="M77" t="str">
            <v>A212:  Compensation of employees: Social contributions [2121 + 2122]</v>
          </cell>
          <cell r="O77" t="str">
            <v>C212:  Compensation of employees: Social contributions [2121 + 2122]</v>
          </cell>
        </row>
        <row r="78">
          <cell r="M78" t="str">
            <v xml:space="preserve">A2121:  Compensation of employees: Actual social contributions </v>
          </cell>
          <cell r="O78" t="str">
            <v xml:space="preserve">C2121:  Compensation of employees: Actual social contributions </v>
          </cell>
        </row>
        <row r="79">
          <cell r="M79" t="str">
            <v xml:space="preserve">A2122:  Compensation of employees: Imputed social contributions </v>
          </cell>
          <cell r="O79" t="str">
            <v xml:space="preserve">C2122:  Compensation of employees: Imputed social contributions </v>
          </cell>
        </row>
        <row r="80">
          <cell r="M80" t="str">
            <v xml:space="preserve">A22:  Use of goods and services </v>
          </cell>
          <cell r="O80" t="str">
            <v xml:space="preserve">C22:  Purchases of goods and services </v>
          </cell>
        </row>
        <row r="81">
          <cell r="M81" t="str">
            <v xml:space="preserve">A23:  Consumption of fixed capital </v>
          </cell>
          <cell r="O81" t="str">
            <v>Not applicable</v>
          </cell>
        </row>
        <row r="82">
          <cell r="M82" t="str">
            <v>A24:  Interest [241 + 242 + 243]</v>
          </cell>
          <cell r="O82" t="str">
            <v>C24:  Interest [241 + 242 + 243]</v>
          </cell>
        </row>
        <row r="83">
          <cell r="M83" t="str">
            <v xml:space="preserve">A241:  Interest : To nonresidents </v>
          </cell>
          <cell r="O83" t="str">
            <v xml:space="preserve">C241:  Interest : To nonresidents </v>
          </cell>
        </row>
        <row r="84">
          <cell r="M84" t="str">
            <v xml:space="preserve">A242:  Interest : To residents other than general government </v>
          </cell>
          <cell r="O84" t="str">
            <v xml:space="preserve">C242:  Interest : To residents other than general government </v>
          </cell>
        </row>
        <row r="85">
          <cell r="M85" t="str">
            <v xml:space="preserve">A243:  Interest : To other general government units </v>
          </cell>
          <cell r="O85" t="str">
            <v xml:space="preserve">C243:  Interest : To other general government units </v>
          </cell>
        </row>
        <row r="86">
          <cell r="M86" t="str">
            <v>A25:  Subsidies [251 + 252]</v>
          </cell>
          <cell r="O86" t="str">
            <v>C25:  Subsidies [251 + 252]</v>
          </cell>
        </row>
        <row r="87">
          <cell r="M87" t="str">
            <v xml:space="preserve">A251:  Subsidies: To public corporations </v>
          </cell>
          <cell r="O87" t="str">
            <v xml:space="preserve">C251:  Subsidies: To public corporations </v>
          </cell>
        </row>
        <row r="88">
          <cell r="M88" t="str">
            <v xml:space="preserve">A252:  Subsidies: To private enterprises </v>
          </cell>
          <cell r="O88" t="str">
            <v xml:space="preserve">C252:  Subsidies: To private enterprises </v>
          </cell>
        </row>
        <row r="89">
          <cell r="M89" t="str">
            <v>A26:  Grants [262 + 262 + 263]</v>
          </cell>
          <cell r="O89" t="str">
            <v>C26:  Grants [262 + 262 + 263]</v>
          </cell>
        </row>
        <row r="90">
          <cell r="M90" t="str">
            <v>A261:  To foreign governments [2611 + 2612]</v>
          </cell>
          <cell r="O90" t="str">
            <v>C261:  To foreign governments [2611 + 2612]</v>
          </cell>
        </row>
        <row r="91">
          <cell r="M91" t="str">
            <v xml:space="preserve">A2611:  To foreign governments :  Current </v>
          </cell>
          <cell r="O91" t="str">
            <v xml:space="preserve">C2611:  To foreign governments :  Current </v>
          </cell>
        </row>
        <row r="92">
          <cell r="M92" t="str">
            <v xml:space="preserve">A2612:  To foreign governments :  Capital </v>
          </cell>
          <cell r="O92" t="str">
            <v xml:space="preserve">C2612:  To foreign governments :  Capital </v>
          </cell>
        </row>
        <row r="93">
          <cell r="M93" t="str">
            <v>A262:  To international organizations  [2621 + 2622]</v>
          </cell>
          <cell r="O93" t="str">
            <v>C262:  To international organizations  [2621 + 2622]</v>
          </cell>
        </row>
        <row r="94">
          <cell r="M94" t="str">
            <v xml:space="preserve">A2621:  To international organizations : Current </v>
          </cell>
          <cell r="O94" t="str">
            <v xml:space="preserve">C2621:  To international organizations : Current </v>
          </cell>
        </row>
        <row r="95">
          <cell r="M95" t="str">
            <v xml:space="preserve">A2622:  To international organizations : Capital </v>
          </cell>
          <cell r="O95" t="str">
            <v xml:space="preserve">C2622:  To international organizations : Capital </v>
          </cell>
        </row>
        <row r="96">
          <cell r="M96" t="str">
            <v>A263:  To other general government units [2631 + 2632]</v>
          </cell>
          <cell r="O96" t="str">
            <v>C263:  To other general government units [2631 + 2632]</v>
          </cell>
        </row>
        <row r="97">
          <cell r="M97" t="str">
            <v xml:space="preserve">A2631:  To other general government units: Current </v>
          </cell>
          <cell r="O97" t="str">
            <v xml:space="preserve">C2631:  To other general government units: Current </v>
          </cell>
        </row>
        <row r="98">
          <cell r="M98" t="str">
            <v xml:space="preserve">A2632:  To other general government units: Capital </v>
          </cell>
          <cell r="O98" t="str">
            <v xml:space="preserve">C2632:  To other general government units: Capital </v>
          </cell>
        </row>
        <row r="99">
          <cell r="M99" t="str">
            <v>A27:  Social benefits [271 + 272 + 273]</v>
          </cell>
          <cell r="O99" t="str">
            <v>C27:  Social benefits [271 + 272 + 273]</v>
          </cell>
        </row>
        <row r="100">
          <cell r="M100" t="str">
            <v xml:space="preserve">A271:  Social benefits: Social security benefits </v>
          </cell>
          <cell r="O100" t="str">
            <v xml:space="preserve">C271:  Social benefits: Social security benefits </v>
          </cell>
        </row>
        <row r="101">
          <cell r="M101" t="str">
            <v xml:space="preserve">A272:  Social benefits: Social assistance benefits </v>
          </cell>
          <cell r="O101" t="str">
            <v xml:space="preserve">C272:  Social benefits: Social assistance benefits </v>
          </cell>
        </row>
        <row r="102">
          <cell r="M102" t="str">
            <v xml:space="preserve">A273:  Social benefits: Employer social benefits </v>
          </cell>
          <cell r="O102" t="str">
            <v xml:space="preserve">C273:  Social benefits: Employer social benefits </v>
          </cell>
        </row>
        <row r="103">
          <cell r="M103" t="str">
            <v>A28:  Other expense [281 + 282]</v>
          </cell>
          <cell r="O103" t="str">
            <v>C28:  Other expense [281 + 282]</v>
          </cell>
        </row>
        <row r="104">
          <cell r="M104" t="str">
            <v xml:space="preserve">A281:  Other expense:  Property expense other than interest </v>
          </cell>
          <cell r="O104" t="str">
            <v xml:space="preserve">C281:  Other expense:  Property expense other than interest </v>
          </cell>
        </row>
        <row r="105">
          <cell r="M105" t="str">
            <v>A282:  Other expense:  Miscellaneous other expense [2821 + 2822]</v>
          </cell>
          <cell r="O105" t="str">
            <v>C282:  Other expense:  Miscellaneous other expense [2821 + 2822]</v>
          </cell>
        </row>
        <row r="106">
          <cell r="M106" t="str">
            <v xml:space="preserve">A2821:  Other expense:  Miscellaneous other expense:  Current </v>
          </cell>
          <cell r="O106" t="str">
            <v xml:space="preserve">C2821:  Other expense:  Miscellaneous other expense:  Current </v>
          </cell>
        </row>
        <row r="107">
          <cell r="M107" t="str">
            <v xml:space="preserve">A2822:  Other expense:  Miscellaneous other expense:  Capital </v>
          </cell>
          <cell r="O107" t="str">
            <v xml:space="preserve">C2822:  Other expense:  Miscellaneous other expense:  Capital </v>
          </cell>
        </row>
        <row r="108">
          <cell r="M108" t="str">
            <v>A3:  CHANGE IN NET WORTH: TRANSACTIONS [31 + 32 - 33]</v>
          </cell>
          <cell r="O108" t="str">
            <v>Not applicable</v>
          </cell>
        </row>
        <row r="109">
          <cell r="M109" t="str">
            <v>A31:  Transactions - Net acquisition of nonfinancial assets [311 + 312 + 313 + 314]</v>
          </cell>
          <cell r="O109" t="str">
            <v>C31:  Transactions - Net acquisition of nonfinancial assets [311 + 312 + 313 + 314]</v>
          </cell>
        </row>
        <row r="110">
          <cell r="M110" t="str">
            <v>A311:  Transactions - Fixed assets [311.1 - 311.2 - 311.3] OR [3111 + 3112 + 3113 + 3114]</v>
          </cell>
          <cell r="O110" t="str">
            <v>C311:  Transactions - Fixed assets [311.1 - 311.2 - 311.3] OR [3111 + 3112 + 3113 + 3114]</v>
          </cell>
        </row>
        <row r="111">
          <cell r="M111" t="str">
            <v>A311.1:  Transactions - Acquisitions: fixed assets [3111.1 + 3112.1 + 3113.1]</v>
          </cell>
          <cell r="O111" t="str">
            <v>C311.1:  Transactions - Acquisitions: fixed assets [3111.1 + 3112.1 + 3113.1]</v>
          </cell>
        </row>
        <row r="112">
          <cell r="M112" t="str">
            <v>A311.2:  Transactions - Disposals: fixed assets [3111.2 + 3112.2 + 3113.2]</v>
          </cell>
          <cell r="O112" t="str">
            <v>C311.2:  Transactions - Disposals: fixed assets [3111.2 + 3112.2 + 3113.2]</v>
          </cell>
        </row>
        <row r="113">
          <cell r="M113" t="str">
            <v>A311.3:  Transactions - Consumption of fixed capital (CFC): fixed assets [3111.3 + 3112.3 + 3113.3]</v>
          </cell>
          <cell r="O113" t="str">
            <v>Not applicable</v>
          </cell>
        </row>
        <row r="114">
          <cell r="M114" t="str">
            <v>A3111:  Transactions - Fixed assets: Buildings and structures [3111.1 - 3111.2 - 3111.3]</v>
          </cell>
          <cell r="O114" t="str">
            <v>C3111:  Transactions - Fixed assets: Buildings and structures [3111.1 - 3111.2 - 3111.3]</v>
          </cell>
        </row>
        <row r="115">
          <cell r="M115" t="str">
            <v xml:space="preserve">A3111.1:  Transactions - Acquisitions: buildings and structures </v>
          </cell>
          <cell r="O115" t="str">
            <v xml:space="preserve">C3111.1:  Transactions - Acquisitions: buildings and structures </v>
          </cell>
        </row>
        <row r="116">
          <cell r="M116" t="str">
            <v xml:space="preserve">A3111.2:  Transactions - Disposals: buildings and structures </v>
          </cell>
          <cell r="O116" t="str">
            <v xml:space="preserve">C3111.2:  Transactions - Disposals: buildings and structures </v>
          </cell>
        </row>
        <row r="117">
          <cell r="M117" t="str">
            <v xml:space="preserve">A3111.3:  Transactions - CFC: buildings and structures </v>
          </cell>
          <cell r="O117" t="str">
            <v>Not applicable</v>
          </cell>
        </row>
        <row r="118">
          <cell r="M118" t="str">
            <v>A3112:  Transactions - Fixed assets:  Machinery and equipment  [3112.1 - 3112.2 - 3112.3]</v>
          </cell>
          <cell r="O118" t="str">
            <v>C3112:  Transactions - Fixed assets:  Machinery and equipment  [3112.1 - 3112.2 - 3112.3]</v>
          </cell>
        </row>
        <row r="119">
          <cell r="M119" t="str">
            <v xml:space="preserve">A3112.1:  Transactions - Acquisitions: machinery and equipment </v>
          </cell>
          <cell r="O119" t="str">
            <v xml:space="preserve">C3112.1:  Transactions - Acquisitions: machinery and equipment </v>
          </cell>
        </row>
        <row r="120">
          <cell r="M120" t="str">
            <v xml:space="preserve">A3112.2:  Transactions - Disposals: machinery and equipment </v>
          </cell>
          <cell r="O120" t="str">
            <v xml:space="preserve">C3112.2:  Transactions - Disposals: machinery and equipment </v>
          </cell>
        </row>
        <row r="121">
          <cell r="M121" t="str">
            <v xml:space="preserve">A3112.3:  Transactions - CFC: machinery and equipment </v>
          </cell>
          <cell r="O121" t="str">
            <v>Not applicable</v>
          </cell>
        </row>
        <row r="122">
          <cell r="M122" t="str">
            <v>A3113:  Transactions - Fixed assets:  Other fixed assets  [3113.1 - 3113.2 - 3113.3]</v>
          </cell>
          <cell r="O122" t="str">
            <v>C3113:  Transactions - Fixed assets:  Other fixed assets  [3113.1 - 3113.2 - 3113.3]</v>
          </cell>
        </row>
        <row r="123">
          <cell r="M123" t="str">
            <v xml:space="preserve">A3113.1:  Transactions - Acquisitions: other fixed assets </v>
          </cell>
          <cell r="O123" t="str">
            <v xml:space="preserve">C3113.1:  Transactions - Acquisitions: other fixed assets </v>
          </cell>
        </row>
        <row r="124">
          <cell r="M124" t="str">
            <v xml:space="preserve">A3113.2:  Transactions - Disposals: other fixed assets </v>
          </cell>
          <cell r="O124" t="str">
            <v xml:space="preserve">C3113.2:  Transactions - Disposals: other fixed assets </v>
          </cell>
        </row>
        <row r="125">
          <cell r="M125" t="str">
            <v xml:space="preserve">A3113.3:  Transactions - CFC: other fixed assets </v>
          </cell>
          <cell r="O125" t="str">
            <v>Not applicable</v>
          </cell>
        </row>
        <row r="126">
          <cell r="M126" t="str">
            <v xml:space="preserve">A312:  Transactions - Inventories </v>
          </cell>
          <cell r="O126" t="str">
            <v xml:space="preserve">C312:  Transactions - Inventories </v>
          </cell>
        </row>
        <row r="127">
          <cell r="M127" t="str">
            <v>A3121: CNW - Transactions - Strategic stocks</v>
          </cell>
          <cell r="O127" t="str">
            <v>C312.1: CNW - Acquisitions</v>
          </cell>
        </row>
        <row r="128">
          <cell r="M128" t="str">
            <v>A3122:  CNW - Transactions - Other Inventories</v>
          </cell>
          <cell r="O128" t="str">
            <v>C312.2:  CNW - Disposals</v>
          </cell>
        </row>
        <row r="129">
          <cell r="M129" t="str">
            <v>A313:  Transactions - Valuables [313.1 - 313.2]</v>
          </cell>
          <cell r="O129" t="str">
            <v>C313:  Transactions - Valuables [313.1 - 313.2]</v>
          </cell>
        </row>
        <row r="130">
          <cell r="M130" t="str">
            <v xml:space="preserve">A313.1:  Transactions - Acquisitions: valuables </v>
          </cell>
          <cell r="O130" t="str">
            <v xml:space="preserve">C313.1:  Transactions - Acquisitions: valuables </v>
          </cell>
        </row>
        <row r="131">
          <cell r="M131" t="str">
            <v xml:space="preserve">A313.2:  Transactions - Disposals: valuables </v>
          </cell>
          <cell r="O131" t="str">
            <v xml:space="preserve">C313.2:  Transactions - Disposals: valuables </v>
          </cell>
        </row>
        <row r="132">
          <cell r="M132" t="str">
            <v>A314:  Transactions - Nonproduced assets [314.1 - 314.2 - 314.3]</v>
          </cell>
          <cell r="O132" t="str">
            <v>C314:  Transactions - Nonproduced assets [314.1 - 314.2 - 314.3]</v>
          </cell>
        </row>
        <row r="133">
          <cell r="M133" t="str">
            <v>A314.1:  Transactions - Acquisitions: nonproduced assets [3141.1 + 3142.1 + 3143.1 + 3144.1]</v>
          </cell>
          <cell r="O133" t="str">
            <v>C314.1:  Transactions - Acquisitions: nonproduced assets [3141.1 + 3142.1 + 3143.1 + 3144.1]</v>
          </cell>
        </row>
        <row r="134">
          <cell r="M134" t="str">
            <v>A314.2:  Transactions - Disposals: nonproduced assets [3141.2 + 3142.2 + 3143.2 + 3144.2]</v>
          </cell>
          <cell r="O134" t="str">
            <v>C314.2:  Transactions - Disposals: nonproduced assets [3141.2 + 3142.2 + 3143.2 + 3144.2]</v>
          </cell>
        </row>
        <row r="135">
          <cell r="M135" t="str">
            <v>A314.3:  Transactions - CFC: major improvements, nonproduced assets [3141.3 + 3142.3 + 3143.3+ 3144.3]</v>
          </cell>
          <cell r="O135" t="str">
            <v>Not applicable</v>
          </cell>
        </row>
        <row r="136">
          <cell r="M136" t="str">
            <v>A3141:  Transactions - Nonproduced assets: Land  [3141.1 -3141.2 - 3141.3]</v>
          </cell>
          <cell r="O136" t="str">
            <v>C3141:  Transactions - Nonproduced assets: Land  [3141.1 -3141.2 - 3141.3]</v>
          </cell>
        </row>
        <row r="137">
          <cell r="M137" t="str">
            <v xml:space="preserve">A3141.1:  Transactions - Acquisitions: land </v>
          </cell>
          <cell r="O137" t="str">
            <v xml:space="preserve">C3141.1:  Transactions - Acquisitions: land </v>
          </cell>
        </row>
        <row r="138">
          <cell r="M138" t="str">
            <v xml:space="preserve">A3141.2:  Transactions - Disposals: land </v>
          </cell>
          <cell r="O138" t="str">
            <v xml:space="preserve">C3141.2:  Transactions - Disposals: land </v>
          </cell>
        </row>
        <row r="139">
          <cell r="M139" t="str">
            <v xml:space="preserve">A3141.3:  Transactions - CFC: major improvements, land </v>
          </cell>
          <cell r="O139" t="str">
            <v>Not applicable</v>
          </cell>
        </row>
        <row r="140">
          <cell r="M140" t="str">
            <v>A3142:  Transactions - Nonproduced assets: Subsoil assets [3142.1 - 3142.2 - 3142.3]</v>
          </cell>
          <cell r="O140" t="str">
            <v>C3142:  Transactions - Nonproduced assets: Subsoil assets [3142.1 - 3142.2 - 3142.3]</v>
          </cell>
        </row>
        <row r="141">
          <cell r="M141" t="str">
            <v xml:space="preserve">A3142.1:  Transactions - Acquisitions: subsoil assets </v>
          </cell>
          <cell r="O141" t="str">
            <v xml:space="preserve">C3142.1:  Transactions - Acquisitions: subsoil assets </v>
          </cell>
        </row>
        <row r="142">
          <cell r="M142" t="str">
            <v xml:space="preserve">A3142.2:  Transactions - Disposals: subsoil assets </v>
          </cell>
          <cell r="O142" t="str">
            <v xml:space="preserve">C3142.2:  Transactions - Disposals: subsoil assets </v>
          </cell>
        </row>
        <row r="143">
          <cell r="M143" t="str">
            <v xml:space="preserve">A3142.3:  Transactions - CFC: major improvements, subsoil assets </v>
          </cell>
          <cell r="O143" t="str">
            <v>Not applicable</v>
          </cell>
        </row>
        <row r="144">
          <cell r="M144" t="str">
            <v>A3143:  Transactions - Nonproduced assets: Other naturally occurring assets  [3143.1 - 3143.2]</v>
          </cell>
          <cell r="O144" t="str">
            <v>C3143:  Transactions - Nonproduced assets: Other naturally occurring assets  [3143.1 - 3143.2]</v>
          </cell>
        </row>
        <row r="145">
          <cell r="M145" t="str">
            <v xml:space="preserve">A3143.1:  Transactions - Acquisitions: other naturally occurring assets </v>
          </cell>
          <cell r="O145" t="str">
            <v xml:space="preserve">C3143.1:  Transactions - Acquisitions: other naturally occurring assets </v>
          </cell>
        </row>
        <row r="146">
          <cell r="M146" t="str">
            <v xml:space="preserve">A3143.2:  Transactions - Disposals: other naturally occurring assets </v>
          </cell>
          <cell r="O146" t="str">
            <v xml:space="preserve">C3143.2:  Transactions - Disposals: other naturally occurring assets </v>
          </cell>
        </row>
        <row r="147">
          <cell r="M147" t="str">
            <v>A3144:  Transactions - Nonproduced assets: Intangible nonproduced assets  [3144.1 - 3144.2]</v>
          </cell>
          <cell r="O147" t="str">
            <v>C3144:  Transactions - Nonproduced assets: Intangible nonproduced assets  [3144.1 - 3144.2]</v>
          </cell>
        </row>
        <row r="148">
          <cell r="M148" t="str">
            <v xml:space="preserve">A3144.1:  Transactions - Acquisitions: intangible nonproduced assets </v>
          </cell>
          <cell r="O148" t="str">
            <v xml:space="preserve">C3144.1:  Transactions - Acquisitions: intangible nonproduced assets </v>
          </cell>
        </row>
        <row r="149">
          <cell r="M149" t="str">
            <v xml:space="preserve">A3144.2:  Transactions - Disposals: intangible nonproduced assets </v>
          </cell>
          <cell r="O149" t="str">
            <v xml:space="preserve">C3144.2:  Transactions - Disposals: intangible nonproduced assets </v>
          </cell>
        </row>
        <row r="150">
          <cell r="M150" t="str">
            <v>A32:  Transactions - Net acquisition of financial assets [3202 + 3203 + 3204 + 3205 + 3206 + 3207 + 3208]</v>
          </cell>
          <cell r="O150" t="str">
            <v>C32:  Transactions - Net acquisition of financial assets [3202 + 3203 + 3204 + 3205 + 3206 + 3207 + 3208]</v>
          </cell>
        </row>
        <row r="151">
          <cell r="M151" t="str">
            <v xml:space="preserve">A3202:  Transactions - Net acquisition of financial assets :  Currency and deposits [3212+3222] </v>
          </cell>
          <cell r="O151" t="str">
            <v xml:space="preserve">C3202:  Transactions - Net acquisition of financial assets :  Currency and deposits [3212+3222] </v>
          </cell>
        </row>
        <row r="152">
          <cell r="M152" t="str">
            <v xml:space="preserve">A3203:  Transactions - Net acquisition of financial assets :  Securities other than shares [3213+3223] </v>
          </cell>
          <cell r="O152" t="str">
            <v xml:space="preserve">C3203:  Transactions - Net acquisition of financial assets :  Securities other than shares [3213+3223] </v>
          </cell>
        </row>
        <row r="153">
          <cell r="M153" t="str">
            <v xml:space="preserve">A3204:  Transactions - Net acquisition of financial assets :  Loans [3214+3224] </v>
          </cell>
          <cell r="O153" t="str">
            <v xml:space="preserve">C3204:  Transactions - Net acquisition of financial assets :  Loans [3214+3224] </v>
          </cell>
        </row>
        <row r="154">
          <cell r="M154" t="str">
            <v xml:space="preserve">A3205:  Transactions - Net acquisition of financial assets :  Shares and other equity [3215+3225] </v>
          </cell>
          <cell r="O154" t="str">
            <v xml:space="preserve">C3205:  Transactions - Net acquisition of financial assets :  Shares and other equity [3215+3225] </v>
          </cell>
        </row>
        <row r="155">
          <cell r="M155" t="str">
            <v xml:space="preserve">A3206:  Transactions - Net acquisition of financial assets :  Insurance technical reserves [3216+3226] </v>
          </cell>
          <cell r="O155" t="str">
            <v xml:space="preserve">C3206:  Transactions - Net acquisition of financial assets :  Insurance technical reserves [3216+3226] </v>
          </cell>
        </row>
        <row r="156">
          <cell r="M156" t="str">
            <v xml:space="preserve">A3207:  Transactions - Net acquisition of financial assets :  Financial derivatives [3217+3227] </v>
          </cell>
          <cell r="O156" t="str">
            <v xml:space="preserve">C3207:  Transactions - Net acquisition of financial assets :  Financial derivatives [3217+3227] </v>
          </cell>
        </row>
        <row r="157">
          <cell r="M157" t="str">
            <v xml:space="preserve">A3208:  Transactions - Net acquisition of financial assets :  Other accounts receivable [3218+3228] </v>
          </cell>
          <cell r="O157" t="str">
            <v xml:space="preserve">C3208:  Transactions - Net acquisition of financial assets :  Other accounts receivable [3218+3228] </v>
          </cell>
        </row>
        <row r="158">
          <cell r="M158" t="str">
            <v>A321:  Transactions - Net acquisition of financial assets :  Domestic [3212 + 3213 + 3214 + 3215 + 3216 + 3217 + 3218]</v>
          </cell>
          <cell r="O158" t="str">
            <v>C321:  Transactions - Net acquisition of financial assets :  Domestic [3212 + 3213 + 3214 + 3215 + 3216 + 3217 + 3218]</v>
          </cell>
        </row>
        <row r="159">
          <cell r="M159" t="str">
            <v xml:space="preserve">A3212:  Transactions - Net acquisition of financial assets :  Domestic - Currency and deposits </v>
          </cell>
          <cell r="O159" t="str">
            <v xml:space="preserve">C3212:  Transactions - Net acquisition of financial assets :  Domestic - Currency and deposits </v>
          </cell>
        </row>
        <row r="160">
          <cell r="M160" t="str">
            <v xml:space="preserve">A3213:  Transactions - Net acquisition of financial assets :  Domestic - Securities other than shares </v>
          </cell>
          <cell r="O160" t="str">
            <v xml:space="preserve">C3213:  Transactions - Net acquisition of financial assets :  Domestic - Securities other than shares </v>
          </cell>
        </row>
        <row r="161">
          <cell r="M161" t="str">
            <v xml:space="preserve">A3214:  Transactions - Net acquisition of financial assets :  Domestic - Loans </v>
          </cell>
          <cell r="O161" t="str">
            <v xml:space="preserve">C3214:  Transactions - Net acquisition of financial assets :  Domestic - Loans </v>
          </cell>
        </row>
        <row r="162">
          <cell r="M162" t="str">
            <v xml:space="preserve">A3215:  Transactions - Net acquisition of financial assets :  Domestic - Shares and other equity </v>
          </cell>
          <cell r="O162" t="str">
            <v xml:space="preserve">C3215:  Transactions - Net acquisition of financial assets :  Domestic - Shares and other equity </v>
          </cell>
        </row>
        <row r="163">
          <cell r="M163" t="str">
            <v xml:space="preserve">A3216:  Transactions - Net acquisition of financial assets :  Domestic - Insurance technical reserves </v>
          </cell>
          <cell r="O163" t="str">
            <v xml:space="preserve">C3216:  Transactions - Net acquisition of financial assets :  Domestic - Insurance technical reserves </v>
          </cell>
        </row>
        <row r="164">
          <cell r="M164" t="str">
            <v xml:space="preserve">A3217:  Transactions - Net acquisition of financial assets :  Domestic - Financial derivatives </v>
          </cell>
          <cell r="O164" t="str">
            <v xml:space="preserve">C3217:  Transactions - Net acquisition of financial assets :  Domestic - Financial derivatives </v>
          </cell>
        </row>
        <row r="165">
          <cell r="M165" t="str">
            <v xml:space="preserve">A3218:  Transactions - Net acquisition of financial assets :  Domestic - Other accounts receivable </v>
          </cell>
          <cell r="O165" t="str">
            <v xml:space="preserve">C3218:  Transactions - Net acquisition of financial assets :  Domestic - Other accounts receivable </v>
          </cell>
        </row>
        <row r="166">
          <cell r="M166" t="str">
            <v>A322:  Transactions - Net acquisition of financial assets :  Foreign [3222 + 3223 + 3224 + 3225 + 3226 + 3227 + 3228]</v>
          </cell>
          <cell r="O166" t="str">
            <v>C322:  Transactions - Net acquisition of financial assets :  Foreign [3222 + 3223 + 3224 + 3225 + 3226 + 3227 + 3228]</v>
          </cell>
        </row>
        <row r="167">
          <cell r="M167" t="str">
            <v xml:space="preserve">A3222:  Transactions - Net acquisition of financial assets :  Foreign - Currency and deposits </v>
          </cell>
          <cell r="O167" t="str">
            <v xml:space="preserve">C3222:  Transactions - Net acquisition of financial assets :  Foreign - Currency and deposits </v>
          </cell>
        </row>
        <row r="168">
          <cell r="M168" t="str">
            <v xml:space="preserve">A3223:  Transactions - Net acquisition of financial assets :  Foreign - Securities other than shares </v>
          </cell>
          <cell r="O168" t="str">
            <v xml:space="preserve">C3223:  Transactions - Net acquisition of financial assets :  Foreign - Securities other than shares </v>
          </cell>
        </row>
        <row r="169">
          <cell r="M169" t="str">
            <v xml:space="preserve">A3224:  Transactions - Net acquisition of financial assets :  Foreign - Loans </v>
          </cell>
          <cell r="O169" t="str">
            <v xml:space="preserve">C3224:  Transactions - Net acquisition of financial assets :  Foreign - Loans </v>
          </cell>
        </row>
        <row r="170">
          <cell r="M170" t="str">
            <v xml:space="preserve">A3225:  Transactions - Net acquisition of financial assets :  Foreign - Shares and other equity </v>
          </cell>
          <cell r="O170" t="str">
            <v xml:space="preserve">C3225:  Transactions - Net acquisition of financial assets :  Foreign - Shares and other equity </v>
          </cell>
        </row>
        <row r="171">
          <cell r="M171" t="str">
            <v xml:space="preserve">A3226:  Transactions - Net acquisition of financial assets :  Foreign - Insurance technical reserves </v>
          </cell>
          <cell r="O171" t="str">
            <v xml:space="preserve">C3226:  Transactions - Net acquisition of financial assets :  Foreign - Insurance technical reserves </v>
          </cell>
        </row>
        <row r="172">
          <cell r="M172" t="str">
            <v xml:space="preserve">A3227:  Transactions - Net acquisition of financial assets :  Foreign - Financial derivatives </v>
          </cell>
          <cell r="O172" t="str">
            <v xml:space="preserve">C3227:  Transactions - Net acquisition of financial assets :  Foreign - Financial derivatives </v>
          </cell>
        </row>
        <row r="173">
          <cell r="M173" t="str">
            <v xml:space="preserve">A3228:  Transactions - Net acquisition of financial assets :  Foreign - Other accounts receivable </v>
          </cell>
          <cell r="O173" t="str">
            <v xml:space="preserve">C3228:  Transactions - Net acquisition of financial assets :  Foreign - Other accounts receivable </v>
          </cell>
        </row>
        <row r="174">
          <cell r="M174" t="str">
            <v xml:space="preserve">A323:  Transactions - Monetary gold and SDRs </v>
          </cell>
          <cell r="O174" t="str">
            <v xml:space="preserve">C323:  Transactions - Monetary gold and SDRs </v>
          </cell>
        </row>
        <row r="175">
          <cell r="M175" t="str">
            <v>A33:  Transactions - Net incurrence of liabilities [3322 + 3323 + 3324 + 3325 + 3326 + 3327 + 3328]</v>
          </cell>
          <cell r="O175" t="str">
            <v>C33:  Transactions - Net incurrence of liabilities [3322 + 3323 + 3324 + 3325 + 3326 + 3327 + 3328]</v>
          </cell>
        </row>
        <row r="176">
          <cell r="M176" t="str">
            <v xml:space="preserve">A3302:  Transactions - Net incurrence of liabilities: Currency and deposits [3312+3322] </v>
          </cell>
          <cell r="O176" t="str">
            <v xml:space="preserve">C3302:  Transactions - Net incurrence of liabilities: Currency and deposits [3312+3322] </v>
          </cell>
        </row>
        <row r="177">
          <cell r="M177" t="str">
            <v xml:space="preserve">A3303:  Transactions - Net incurrence of liabilities: Securities other than shares [3313+3323] </v>
          </cell>
          <cell r="O177" t="str">
            <v xml:space="preserve">C3303:  Transactions - Net incurrence of liabilities: Securities other than shares [3313+3323] </v>
          </cell>
        </row>
        <row r="178">
          <cell r="M178" t="str">
            <v xml:space="preserve">A3304:  Transactions - Net incurrence of liabilities: Loans [3314+3324] </v>
          </cell>
          <cell r="O178" t="str">
            <v xml:space="preserve">C3304:  Transactions - Net incurrence of liabilities: Loans [3314+3324] </v>
          </cell>
        </row>
        <row r="179">
          <cell r="M179" t="str">
            <v xml:space="preserve">A3305:  Transactions - Net incurrence of liabilities: Shares and other equity [3315+3325] </v>
          </cell>
          <cell r="O179" t="str">
            <v xml:space="preserve">C3305:  Transactions - Net incurrence of liabilities: Shares and other equity [3315+3325] </v>
          </cell>
        </row>
        <row r="180">
          <cell r="M180" t="str">
            <v xml:space="preserve">A3306:  Transactions - Net incurrence of liabilities: Insurance technical reserves [3316+3326] </v>
          </cell>
          <cell r="O180" t="str">
            <v xml:space="preserve">C3306:  Transactions - Net incurrence of liabilities: Insurance technical reserves [3316+3326] </v>
          </cell>
        </row>
        <row r="181">
          <cell r="M181" t="str">
            <v xml:space="preserve">A3307:  Transactions - Net incurrence of liabilities: Financial derivatives [3317+3327] </v>
          </cell>
          <cell r="O181" t="str">
            <v xml:space="preserve">C3307:  Transactions - Net incurrence of liabilities: Financial derivatives [3317+3327] </v>
          </cell>
        </row>
        <row r="182">
          <cell r="M182" t="str">
            <v xml:space="preserve">A3308:  Transactions - Net incurrence of liabilities: Other accounts payable [3318+3328] </v>
          </cell>
          <cell r="O182" t="str">
            <v xml:space="preserve">C3308:  Transactions - Net incurrence of liabilities: Other accounts payable [3318+3328] </v>
          </cell>
        </row>
        <row r="183">
          <cell r="M183" t="str">
            <v>A331:  Transactions - Net incurrence of liabilities: Domestic [3313 + 3313 + 3314 + 3315 + 3316 + 3317 + 3318]</v>
          </cell>
          <cell r="O183" t="str">
            <v>C331:  Transactions - Net incurrence of liabilities: Domestic [3313 + 3313 + 3314 + 3315 + 3316 + 3317 + 3318]</v>
          </cell>
        </row>
        <row r="184">
          <cell r="M184" t="str">
            <v xml:space="preserve">A3312:  Transactions - Net incurrence of liabilities: Domestic - Currency and deposits </v>
          </cell>
          <cell r="O184" t="str">
            <v xml:space="preserve">C3312:  Transactions - Net incurrence of liabilities: Domestic - Currency and deposits </v>
          </cell>
        </row>
        <row r="185">
          <cell r="M185" t="str">
            <v xml:space="preserve">A3313:  Transactions - Net incurrence of liabilities: Domestic - Securities other than shares </v>
          </cell>
          <cell r="O185" t="str">
            <v xml:space="preserve">C3313:  Transactions - Net incurrence of liabilities: Domestic - Securities other than shares </v>
          </cell>
        </row>
        <row r="186">
          <cell r="M186" t="str">
            <v xml:space="preserve">A3314:  Transactions - Net incurrence of liabilities: Domestic - Loans </v>
          </cell>
          <cell r="O186" t="str">
            <v xml:space="preserve">C3314:  Transactions - Net incurrence of liabilities: Domestic - Loans </v>
          </cell>
        </row>
        <row r="187">
          <cell r="M187" t="str">
            <v xml:space="preserve">A3315:  Transactions - Net incurrence of liabilities: Domestic - Shares and other equity </v>
          </cell>
          <cell r="O187" t="str">
            <v xml:space="preserve">C3315:  Transactions - Net incurrence of liabilities: Domestic - Shares and other equity </v>
          </cell>
        </row>
        <row r="188">
          <cell r="M188" t="str">
            <v xml:space="preserve">A3316:  Transactions - Net incurrence of liabilities: Domestic - Insurance technical reserves </v>
          </cell>
          <cell r="O188" t="str">
            <v xml:space="preserve">C3316:  Transactions - Net incurrence of liabilities: Domestic - Insurance technical reserves </v>
          </cell>
        </row>
        <row r="189">
          <cell r="M189" t="str">
            <v xml:space="preserve">A3317:  Transactions - Net incurrence of liabilities: Domestic - Financial derivatives </v>
          </cell>
          <cell r="O189" t="str">
            <v xml:space="preserve">C3317:  Transactions - Net incurrence of liabilities: Domestic - Financial derivatives </v>
          </cell>
        </row>
        <row r="190">
          <cell r="M190" t="str">
            <v xml:space="preserve">A3318:  Transactions - Net incurrence of liabilities: Domestic - Other accounts payable </v>
          </cell>
          <cell r="O190" t="str">
            <v xml:space="preserve">C3318:  Transactions - Net incurrence of liabilities: Domestic - Other accounts payable </v>
          </cell>
        </row>
        <row r="191">
          <cell r="M191" t="str">
            <v>A332:  Transactions - Net incurrence of liabilities: Foreign [3322 + 3323 + 3324 + 3325 + 3326 +3327 +3328]</v>
          </cell>
          <cell r="O191" t="str">
            <v>C332:  Transactions - Net incurrence of liabilities: Foreign [3322 + 3323 + 3324 + 3325 + 3326 +3327 +3328]</v>
          </cell>
        </row>
        <row r="192">
          <cell r="M192" t="str">
            <v xml:space="preserve">A3322:  Transactions - Net incurrence of liabilities: Foreign  - Currency and deposits </v>
          </cell>
          <cell r="O192" t="str">
            <v xml:space="preserve">C3322:  Transactions - Net incurrence of liabilities: Foreign  - Currency and deposits </v>
          </cell>
        </row>
        <row r="193">
          <cell r="M193" t="str">
            <v xml:space="preserve">A3323:  Transactions - Net incurrence of liabilities: Foreign  - Securities other than shares </v>
          </cell>
          <cell r="O193" t="str">
            <v xml:space="preserve">C3323:  Transactions - Net incurrence of liabilities: Foreign  - Securities other than shares </v>
          </cell>
        </row>
        <row r="194">
          <cell r="M194" t="str">
            <v xml:space="preserve">A3324:  Transactions - Net incurrence of liabilities: Foreign  - Loans </v>
          </cell>
          <cell r="O194" t="str">
            <v xml:space="preserve">C3324:  Transactions - Net incurrence of liabilities: Foreign  - Loans </v>
          </cell>
        </row>
        <row r="195">
          <cell r="M195" t="str">
            <v xml:space="preserve">A3325:  Transactions - Net incurrence of liabilities: Foreign  - Shares and other equity </v>
          </cell>
          <cell r="O195" t="str">
            <v xml:space="preserve">C3325:  Transactions - Net incurrence of liabilities: Foreign  - Shares and other equity </v>
          </cell>
        </row>
        <row r="196">
          <cell r="M196" t="str">
            <v xml:space="preserve">A3326:  Transactions - Net incurrence of liabilities: Foreign  - Insurance technical reserves </v>
          </cell>
          <cell r="O196" t="str">
            <v xml:space="preserve">C3326:  Transactions - Net incurrence of liabilities: Foreign  - Insurance technical reserves </v>
          </cell>
        </row>
        <row r="197">
          <cell r="M197" t="str">
            <v xml:space="preserve">A3327:  Transactions - Net incurrence of liabilities: Foreign  - Financial derivatives </v>
          </cell>
          <cell r="O197" t="str">
            <v xml:space="preserve">C3327:  Transactions - Net incurrence of liabilities: Foreign  - Financial derivatives </v>
          </cell>
        </row>
        <row r="198">
          <cell r="M198" t="str">
            <v xml:space="preserve">A3328:  Transactions - Net incurrence of liabilities: Foreign  - Other accounts payable </v>
          </cell>
          <cell r="O198" t="str">
            <v xml:space="preserve">C3328:  Transactions - Net incurrence of liabilities: Foreign  - Other accounts payable </v>
          </cell>
        </row>
        <row r="199">
          <cell r="M199" t="str">
            <v>A4:  CHANGE IN NET WORTH: HOLDING GAINS [41 + 42 - 43]</v>
          </cell>
          <cell r="O199" t="str">
            <v>Not applicable</v>
          </cell>
        </row>
        <row r="200">
          <cell r="M200" t="str">
            <v>A41:  Holding Gains- Nonfinancial assets [411 + 412 + 413 + 414]</v>
          </cell>
          <cell r="O200" t="str">
            <v>C41:  Holding Gains- Nonfinancial assets [411 + 412 + 413 + 414]</v>
          </cell>
        </row>
        <row r="201">
          <cell r="M201" t="str">
            <v>A411:  Holding Gains- Nonfinancial assets:  Fixed assets [4111 + 4112 + 4113]</v>
          </cell>
          <cell r="O201" t="str">
            <v>C411:  Holding Gains- Nonfinancial assets:  Fixed assets [4111 + 4112 + 4113]</v>
          </cell>
        </row>
        <row r="202">
          <cell r="M202" t="str">
            <v xml:space="preserve">A4111:  Holding Gains- Nonfinancial assets:  Fixed assets:  Buildings and structures </v>
          </cell>
          <cell r="O202" t="str">
            <v xml:space="preserve">C4111:  Holding Gains- Nonfinancial assets:  Fixed assets:  Buildings and structures </v>
          </cell>
        </row>
        <row r="203">
          <cell r="M203" t="str">
            <v xml:space="preserve">A4112:  Holding Gains- Nonfinancial assets:  Fixed assets:  Machinery and equipment </v>
          </cell>
          <cell r="O203" t="str">
            <v xml:space="preserve">C4112:  Holding Gains- Nonfinancial assets:  Fixed assets:  Machinery and equipment </v>
          </cell>
        </row>
        <row r="204">
          <cell r="M204" t="str">
            <v xml:space="preserve">A4113:  Holding Gains- Nonfinancial assets:  Fixed assets:  Other fixed assets </v>
          </cell>
          <cell r="O204" t="str">
            <v xml:space="preserve">C4113:  Holding Gains- Nonfinancial assets:  Fixed assets:  Other fixed assets </v>
          </cell>
        </row>
        <row r="205">
          <cell r="M205" t="str">
            <v xml:space="preserve">A412:  Holding Gains- Nonfinancial assets:  Inventories </v>
          </cell>
          <cell r="O205" t="str">
            <v xml:space="preserve">C412:  Holding Gains- Nonfinancial assets:  Inventories </v>
          </cell>
        </row>
        <row r="206">
          <cell r="M206" t="str">
            <v xml:space="preserve">A413:  Holding Gains- Nonfinancial assets:  Valuables </v>
          </cell>
          <cell r="O206" t="str">
            <v xml:space="preserve">C413:  Holding Gains- Nonfinancial assets:  Valuables </v>
          </cell>
        </row>
        <row r="207">
          <cell r="M207" t="str">
            <v>A414:  Holding Gains- Nonfinancial assets:  Nonproduced assets [4141 + 4142 + 4143 + 4144]</v>
          </cell>
          <cell r="O207" t="str">
            <v>C414:  Holding Gains- Nonfinancial assets:  Nonproduced assets [4141 + 4142 + 4143 + 4144]</v>
          </cell>
        </row>
        <row r="208">
          <cell r="M208" t="str">
            <v xml:space="preserve">A4141:  Holding Gains- Nonfinancial assets:  Nonproduced assets:  Land </v>
          </cell>
          <cell r="O208" t="str">
            <v xml:space="preserve">C4141:  Holding Gains- Nonfinancial assets:  Nonproduced assets:  Land </v>
          </cell>
        </row>
        <row r="209">
          <cell r="M209" t="str">
            <v xml:space="preserve">A4142:  Holding Gains- Nonfinancial assets:  Nonproduced assets:  Subsoil assets </v>
          </cell>
          <cell r="O209" t="str">
            <v xml:space="preserve">C4142:  Holding Gains- Nonfinancial assets:  Nonproduced assets:  Subsoil assets </v>
          </cell>
        </row>
        <row r="210">
          <cell r="M210" t="str">
            <v xml:space="preserve">A4143:  Holding Gains- Nonfinancial assets:  Nonproduced assets:  Other naturally occurring assets </v>
          </cell>
          <cell r="O210" t="str">
            <v xml:space="preserve">C4143:  Holding Gains- Nonfinancial assets:  Nonproduced assets:  Other naturally occurring assets </v>
          </cell>
        </row>
        <row r="211">
          <cell r="M211" t="str">
            <v xml:space="preserve">A4144:  Holding Gains- Nonfinancial assets:  Nonproduced assets:  Intangible nonproduced assets </v>
          </cell>
          <cell r="O211" t="str">
            <v xml:space="preserve">C4144:  Holding Gains- Nonfinancial assets:  Nonproduced assets:  Intangible nonproduced assets </v>
          </cell>
        </row>
        <row r="212">
          <cell r="M212" t="str">
            <v xml:space="preserve">A42:  Holding Gains- Financial assets [421+422+423] </v>
          </cell>
          <cell r="O212" t="str">
            <v xml:space="preserve">C42:  Holding Gains- Financial assets [421+422+423] </v>
          </cell>
        </row>
        <row r="213">
          <cell r="M213" t="str">
            <v xml:space="preserve">A4202:  Holding Gains- Financial assets:  Currency and deposits [4212+4222] </v>
          </cell>
          <cell r="O213" t="str">
            <v xml:space="preserve">C4202:  Holding Gains- Financial assets:  Currency and deposits [4212+4222] </v>
          </cell>
        </row>
        <row r="214">
          <cell r="M214" t="str">
            <v xml:space="preserve">A4203:  Holding Gains- Financial assets:  Securities other than shares [4213+4223] </v>
          </cell>
          <cell r="O214" t="str">
            <v xml:space="preserve">C4203:  Holding Gains- Financial assets:  Securities other than shares [4213+4223] </v>
          </cell>
        </row>
        <row r="215">
          <cell r="M215" t="str">
            <v xml:space="preserve">A4204:  Holding Gains- Financial assets:  Loans [4214+4224] </v>
          </cell>
          <cell r="O215" t="str">
            <v xml:space="preserve">C4204:  Holding Gains- Financial assets:  Loans [4214+4224] </v>
          </cell>
        </row>
        <row r="216">
          <cell r="M216" t="str">
            <v xml:space="preserve">A4205:  Holding Gains- Financial assets:  Shares and other equity [4215+4225] </v>
          </cell>
          <cell r="O216" t="str">
            <v xml:space="preserve">C4205:  Holding Gains- Financial assets:  Shares and other equity [4215+4225] </v>
          </cell>
        </row>
        <row r="217">
          <cell r="M217" t="str">
            <v xml:space="preserve">A4206:  Holding Gains- Financial assets:  Insurance technical reserves [4216+4226] </v>
          </cell>
          <cell r="O217" t="str">
            <v xml:space="preserve">C4206:  Holding Gains- Financial assets:  Insurance technical reserves [4216+4226] </v>
          </cell>
        </row>
        <row r="218">
          <cell r="M218" t="str">
            <v xml:space="preserve">A4207:  Holding Gains- Financial assets:  Financial derivatives [4217+4227] </v>
          </cell>
          <cell r="O218" t="str">
            <v xml:space="preserve">C4207:  Holding Gains- Financial assets:  Financial derivatives [4217+4227] </v>
          </cell>
        </row>
        <row r="219">
          <cell r="M219" t="str">
            <v xml:space="preserve">A4208:  Holding Gains- Financial assets:  Other accounts receivable [4218+4228] </v>
          </cell>
          <cell r="O219" t="str">
            <v xml:space="preserve">C4208:  Holding Gains- Financial assets:  Other accounts receivable [4218+4228] </v>
          </cell>
        </row>
        <row r="220">
          <cell r="M220" t="str">
            <v>A421:  Holding Gains- Financial assets:  Domestic [4212 + 4213 + 4214 + 4215 + 4216 + 4217 + 4218]</v>
          </cell>
          <cell r="O220" t="str">
            <v>C421:  Holding Gains- Financial assets:  Domestic [4212 + 4213 + 4214 + 4215 + 4216 + 4217 + 4218]</v>
          </cell>
        </row>
        <row r="221">
          <cell r="M221" t="str">
            <v xml:space="preserve">A4212:  Holding Gains- Financial assets:  Domestic - Currency and deposits </v>
          </cell>
          <cell r="O221" t="str">
            <v xml:space="preserve">C4212:  Holding Gains- Financial assets:  Domestic - Currency and deposits </v>
          </cell>
        </row>
        <row r="222">
          <cell r="M222" t="str">
            <v xml:space="preserve">A4213:  Holding Gains- Financial assets:  Domestic - Securities other than shares </v>
          </cell>
          <cell r="O222" t="str">
            <v xml:space="preserve">C4213:  Holding Gains- Financial assets:  Domestic - Securities other than shares </v>
          </cell>
        </row>
        <row r="223">
          <cell r="M223" t="str">
            <v xml:space="preserve">A4214:  Holding Gains- Financial assets:  Domestic - Loans </v>
          </cell>
          <cell r="O223" t="str">
            <v xml:space="preserve">C4214:  Holding Gains- Financial assets:  Domestic - Loans </v>
          </cell>
        </row>
        <row r="224">
          <cell r="M224" t="str">
            <v xml:space="preserve">A4215:  Holding Gains- Financial assets:  Domestic - Shares and other equity </v>
          </cell>
          <cell r="O224" t="str">
            <v xml:space="preserve">C4215:  Holding Gains- Financial assets:  Domestic - Shares and other equity </v>
          </cell>
        </row>
        <row r="225">
          <cell r="M225" t="str">
            <v xml:space="preserve">A4216:  Holding Gains- Financial assets:  Domestic - Insurance technical reserves </v>
          </cell>
          <cell r="O225" t="str">
            <v xml:space="preserve">C4216:  Holding Gains- Financial assets:  Domestic - Insurance technical reserves </v>
          </cell>
        </row>
        <row r="226">
          <cell r="M226" t="str">
            <v xml:space="preserve">A4217:  Holding Gains- Financial assets:  Domestic - Financial derivatives </v>
          </cell>
          <cell r="O226" t="str">
            <v xml:space="preserve">C4217:  Holding Gains- Financial assets:  Domestic - Financial derivatives </v>
          </cell>
        </row>
        <row r="227">
          <cell r="M227" t="str">
            <v xml:space="preserve">A4218:  Holding Gains- Financial assets:  Domestic - Other accounts receivable </v>
          </cell>
          <cell r="O227" t="str">
            <v xml:space="preserve">C4218:  Holding Gains- Financial assets:  Domestic - Other accounts receivable </v>
          </cell>
        </row>
        <row r="228">
          <cell r="M228" t="str">
            <v>A422:  Holding Gains- Financial assets:  Foreign -  [4222 + 4223 + 4224 + 4225 + 4226 + 4227 + 4228]</v>
          </cell>
          <cell r="O228" t="str">
            <v>C422:  Holding Gains- Financial assets:  Foreign -  [4222 + 4223 + 4224 + 4225 + 4226 + 4227 + 4228]</v>
          </cell>
        </row>
        <row r="229">
          <cell r="M229" t="str">
            <v xml:space="preserve">A4222:  Holding Gains- Financial assets:  Foreign - Currency and deposits </v>
          </cell>
          <cell r="O229" t="str">
            <v xml:space="preserve">C4222:  Holding Gains- Financial assets:  Foreign - Currency and deposits </v>
          </cell>
        </row>
        <row r="230">
          <cell r="M230" t="str">
            <v xml:space="preserve">A4223:  Holding Gains- Financial assets:  Foreign - Securities other than shares </v>
          </cell>
          <cell r="O230" t="str">
            <v xml:space="preserve">C4223:  Holding Gains- Financial assets:  Foreign - Securities other than shares </v>
          </cell>
        </row>
        <row r="231">
          <cell r="M231" t="str">
            <v xml:space="preserve">A4224:  Holding Gains- Financial assets:  Foreign - Loans </v>
          </cell>
          <cell r="O231" t="str">
            <v xml:space="preserve">C4224:  Holding Gains- Financial assets:  Foreign - Loans </v>
          </cell>
        </row>
        <row r="232">
          <cell r="M232" t="str">
            <v xml:space="preserve">A4225:  Holding Gains- Financial assets:  Foreign - Shares and other equity </v>
          </cell>
          <cell r="O232" t="str">
            <v xml:space="preserve">C4225:  Holding Gains- Financial assets:  Foreign - Shares and other equity </v>
          </cell>
        </row>
        <row r="233">
          <cell r="M233" t="str">
            <v xml:space="preserve">A4226:  Holding Gains- Financial assets:  Foreign - Insurance technical reserves </v>
          </cell>
          <cell r="O233" t="str">
            <v xml:space="preserve">C4226:  Holding Gains- Financial assets:  Foreign - Insurance technical reserves </v>
          </cell>
        </row>
        <row r="234">
          <cell r="M234" t="str">
            <v xml:space="preserve">A4227:  Holding Gains- Financial assets:  Foreign - Financial derivatives </v>
          </cell>
          <cell r="O234" t="str">
            <v xml:space="preserve">C4227:  Holding Gains- Financial assets:  Foreign - Financial derivatives </v>
          </cell>
        </row>
        <row r="235">
          <cell r="M235" t="str">
            <v xml:space="preserve">A4228:  Holding Gains- Financial assets:  Foreign - Other accounts receivable </v>
          </cell>
          <cell r="O235" t="str">
            <v xml:space="preserve">C4228:  Holding Gains- Financial assets:  Foreign - Other accounts receivable </v>
          </cell>
        </row>
        <row r="236">
          <cell r="M236" t="str">
            <v xml:space="preserve">A423:  Holding Gains- Financial assets:  Monetary gold and SDRs </v>
          </cell>
          <cell r="O236" t="str">
            <v xml:space="preserve">C423:  Holding Gains- Financial assets:  Monetary gold and SDRs </v>
          </cell>
        </row>
        <row r="237">
          <cell r="M237" t="str">
            <v xml:space="preserve">A43:  Holding Gains- Liabilities [431+432] </v>
          </cell>
          <cell r="O237" t="str">
            <v xml:space="preserve">C43:  Holding Gains- Liabilities [431+432] </v>
          </cell>
        </row>
        <row r="238">
          <cell r="M238" t="str">
            <v xml:space="preserve">A4302:  Holding Gains- Liabilities :  Currency and deposits [4312+4322] </v>
          </cell>
          <cell r="O238" t="str">
            <v xml:space="preserve">C4302:  Holding Gains- Liabilities :  Currency and deposits [4312+4322] </v>
          </cell>
        </row>
        <row r="239">
          <cell r="M239" t="str">
            <v xml:space="preserve">A4303:  Holding Gains- Liabilities :  Securities other than shares [4313+4323] </v>
          </cell>
          <cell r="O239" t="str">
            <v xml:space="preserve">C4303:  Holding Gains- Liabilities :  Securities other than shares [4313+4323] </v>
          </cell>
        </row>
        <row r="240">
          <cell r="M240" t="str">
            <v xml:space="preserve">A4304:  Holding Gains- Liabilities :  Loans [4314+4324] </v>
          </cell>
          <cell r="O240" t="str">
            <v xml:space="preserve">C4304:  Holding Gains- Liabilities :  Loans [4314+4324] </v>
          </cell>
        </row>
        <row r="241">
          <cell r="M241" t="str">
            <v xml:space="preserve">A4305:  Holding Gains- Liabilities :  Shares and other equity [4315+4325] </v>
          </cell>
          <cell r="O241" t="str">
            <v xml:space="preserve">C4305:  Holding Gains- Liabilities :  Shares and other equity [4315+4325] </v>
          </cell>
        </row>
        <row r="242">
          <cell r="M242" t="str">
            <v xml:space="preserve">A4306:  Holding Gains- Liabilities :  Insurance technical reserves [4316+4326] </v>
          </cell>
          <cell r="O242" t="str">
            <v xml:space="preserve">C4306:  Holding Gains- Liabilities :  Insurance technical reserves [4316+4326] </v>
          </cell>
        </row>
        <row r="243">
          <cell r="M243" t="str">
            <v xml:space="preserve">A4307:  Holding Gains- Liabilities :  Financial derivatives [4317+4327] </v>
          </cell>
          <cell r="O243" t="str">
            <v xml:space="preserve">C4307:  Holding Gains- Liabilities :  Financial derivatives [4317+4327] </v>
          </cell>
        </row>
        <row r="244">
          <cell r="M244" t="str">
            <v xml:space="preserve">A4308:  Holding Gains- Liabilities :  Other accounts payable [4318+4328] </v>
          </cell>
          <cell r="O244" t="str">
            <v xml:space="preserve">C4308:  Holding Gains- Liabilities :  Other accounts payable [4318+4328] </v>
          </cell>
        </row>
        <row r="245">
          <cell r="M245" t="str">
            <v>A431:  Holding Gains- Liabilities :  Domestic  [4312 + 4313 + 4314 + 4315 + 4316+ 4317 + 4318]</v>
          </cell>
          <cell r="O245" t="str">
            <v>C431:  Holding Gains- Liabilities :  Domestic  [4312 + 4313 + 4314 + 4315 + 4316+ 4317 + 4318]</v>
          </cell>
        </row>
        <row r="246">
          <cell r="M246" t="str">
            <v xml:space="preserve">A4312:  Holding Gains- Liabilities :  Domestic  - Currency and deposits </v>
          </cell>
          <cell r="O246" t="str">
            <v xml:space="preserve">C4312:  Holding Gains- Liabilities :  Domestic  - Currency and deposits </v>
          </cell>
        </row>
        <row r="247">
          <cell r="M247" t="str">
            <v xml:space="preserve">A4313:  Holding Gains- Liabilities :  Domestic  - Securities other than shares </v>
          </cell>
          <cell r="O247" t="str">
            <v xml:space="preserve">C4313:  Holding Gains- Liabilities :  Domestic  - Securities other than shares </v>
          </cell>
        </row>
        <row r="248">
          <cell r="M248" t="str">
            <v xml:space="preserve">A4314:  Holding Gains- Liabilities :  Domestic  - Loans </v>
          </cell>
          <cell r="O248" t="str">
            <v xml:space="preserve">C4314:  Holding Gains- Liabilities :  Domestic  - Loans </v>
          </cell>
        </row>
        <row r="249">
          <cell r="M249" t="str">
            <v xml:space="preserve">A4315:  Holding Gains- Liabilities :  Domestic  - Shares and other equity </v>
          </cell>
          <cell r="O249" t="str">
            <v xml:space="preserve">C4315:  Holding Gains- Liabilities :  Domestic  - Shares and other equity </v>
          </cell>
        </row>
        <row r="250">
          <cell r="M250" t="str">
            <v xml:space="preserve">A4316:  Holding Gains- Liabilities :  Domestic  - Insurance technical reserves </v>
          </cell>
          <cell r="O250" t="str">
            <v xml:space="preserve">C4316:  Holding Gains- Liabilities :  Domestic  - Insurance technical reserves </v>
          </cell>
        </row>
        <row r="251">
          <cell r="M251" t="str">
            <v xml:space="preserve">A4317:  Holding Gains- Liabilities :  Domestic  - Financial derivatives </v>
          </cell>
          <cell r="O251" t="str">
            <v xml:space="preserve">C4317:  Holding Gains- Liabilities :  Domestic  - Financial derivatives </v>
          </cell>
        </row>
        <row r="252">
          <cell r="M252" t="str">
            <v xml:space="preserve">A4318:  Holding Gains- Liabilities :  Domestic  - Other accounts payable </v>
          </cell>
          <cell r="O252" t="str">
            <v xml:space="preserve">C4318:  Holding Gains- Liabilities :  Domestic  - Other accounts payable </v>
          </cell>
        </row>
        <row r="253">
          <cell r="M253" t="str">
            <v>A432:  Holding Gains- Liabilities :  Foreign [4322 + 4323 + 4324 + 4325 + 4326 + 4327 + 4328]</v>
          </cell>
          <cell r="O253" t="str">
            <v>C432:  Holding Gains- Liabilities :  Foreign [4322 + 4323 + 4324 + 4325 + 4326 + 4327 + 4328]</v>
          </cell>
        </row>
        <row r="254">
          <cell r="M254" t="str">
            <v xml:space="preserve">A4322:  Holding Gains- Liabilities :  Foreign - Currency and deposits </v>
          </cell>
          <cell r="O254" t="str">
            <v xml:space="preserve">C4322:  Holding Gains- Liabilities :  Foreign - Currency and deposits </v>
          </cell>
        </row>
        <row r="255">
          <cell r="M255" t="str">
            <v xml:space="preserve">A4323:  Holding Gains- Liabilities :  Foreign - Securities other than shares </v>
          </cell>
          <cell r="O255" t="str">
            <v xml:space="preserve">C4323:  Holding Gains- Liabilities :  Foreign - Securities other than shares </v>
          </cell>
        </row>
        <row r="256">
          <cell r="M256" t="str">
            <v xml:space="preserve">A4324:  Holding Gains- Liabilities :  Foreign - Loans </v>
          </cell>
          <cell r="O256" t="str">
            <v xml:space="preserve">C4324:  Holding Gains- Liabilities :  Foreign - Loans </v>
          </cell>
        </row>
        <row r="257">
          <cell r="M257" t="str">
            <v xml:space="preserve">A4325:  Holding Gains- Liabilities :  Foreign - Shares and other equity </v>
          </cell>
          <cell r="O257" t="str">
            <v xml:space="preserve">C4325:  Holding Gains- Liabilities :  Foreign - Shares and other equity </v>
          </cell>
        </row>
        <row r="258">
          <cell r="M258" t="str">
            <v xml:space="preserve">A4326:  Holding Gains- Liabilities :  Foreign - Insurance technical reserves </v>
          </cell>
          <cell r="O258" t="str">
            <v xml:space="preserve">C4326:  Holding Gains- Liabilities :  Foreign - Insurance technical reserves </v>
          </cell>
        </row>
        <row r="259">
          <cell r="M259" t="str">
            <v xml:space="preserve">A4327:  Holding Gains- Liabilities :  Foreign - Financial derivatives </v>
          </cell>
          <cell r="O259" t="str">
            <v xml:space="preserve">C4327:  Holding Gains- Liabilities :  Foreign - Financial derivatives </v>
          </cell>
        </row>
        <row r="260">
          <cell r="M260" t="str">
            <v xml:space="preserve">A4328:  Holding Gains- Liabilities :  Foreign - Other accounts payable </v>
          </cell>
          <cell r="O260" t="str">
            <v xml:space="preserve">C4328:  Holding Gains- Liabilities :  Foreign - Other accounts payable </v>
          </cell>
        </row>
        <row r="261">
          <cell r="M261" t="str">
            <v>A5:  CHANGE IN NET WORTH: VOLUME CHANGES [51 + 52 - 53]</v>
          </cell>
          <cell r="O261" t="str">
            <v>Not applicable</v>
          </cell>
        </row>
        <row r="262">
          <cell r="M262" t="str">
            <v>A51:  Volume Changes - Nonfinancial assets [511 + 512 + 513 + 514]</v>
          </cell>
          <cell r="O262" t="str">
            <v>C51:  Volume Changes - Nonfinancial assets [511 + 512 + 513 + 514]</v>
          </cell>
        </row>
        <row r="263">
          <cell r="M263" t="str">
            <v>A511:  Volume Changes - Nonfinancial assets : Fixed assets [5111 + 5112 + 5113]</v>
          </cell>
          <cell r="O263" t="str">
            <v>C511:  Volume Changes - Nonfinancial assets : Fixed assets [5111 + 5112 + 5113]</v>
          </cell>
        </row>
        <row r="264">
          <cell r="M264" t="str">
            <v xml:space="preserve">A5111:  Volume Changes - Nonfinancial assets : Fixed assets:   Buildings and structures </v>
          </cell>
          <cell r="O264" t="str">
            <v xml:space="preserve">C5111:  Volume Changes - Nonfinancial assets : Fixed assets:   Buildings and structures </v>
          </cell>
        </row>
        <row r="265">
          <cell r="M265" t="str">
            <v xml:space="preserve">A5112:  Volume Changes - Nonfinancial assets : Fixed assets:  Machinery and equipment </v>
          </cell>
          <cell r="O265" t="str">
            <v xml:space="preserve">C5112:  Volume Changes - Nonfinancial assets : Fixed assets:  Machinery and equipment </v>
          </cell>
        </row>
        <row r="266">
          <cell r="M266" t="str">
            <v xml:space="preserve">A5113:  Volume Changes - Nonfinancial assets : Fixed assets:  Other fixed assets </v>
          </cell>
          <cell r="O266" t="str">
            <v xml:space="preserve">C5113:  Volume Changes - Nonfinancial assets : Fixed assets:  Other fixed assets </v>
          </cell>
        </row>
        <row r="267">
          <cell r="M267" t="str">
            <v xml:space="preserve">A512:  Volume Changes - Inventories </v>
          </cell>
          <cell r="O267" t="str">
            <v xml:space="preserve">C512:  Volume Changes - Inventories </v>
          </cell>
        </row>
        <row r="268">
          <cell r="M268" t="str">
            <v xml:space="preserve">A513:  Volume Changes - Valuables </v>
          </cell>
          <cell r="O268" t="str">
            <v xml:space="preserve">C513:  Volume Changes - Valuables </v>
          </cell>
        </row>
        <row r="269">
          <cell r="M269" t="str">
            <v>A514:  Volume Changes - Nonfinancial assets : Nonproduced assets [5141 + 5142 + 5143 + 5144]</v>
          </cell>
          <cell r="O269" t="str">
            <v>C514:  Volume Changes - Nonfinancial assets : Nonproduced assets [5141 + 5142 + 5143 + 5144]</v>
          </cell>
        </row>
        <row r="270">
          <cell r="M270" t="str">
            <v xml:space="preserve">A5141:  Volume Changes - Nonfinancial assets : Nonproduced assets:  Land </v>
          </cell>
          <cell r="O270" t="str">
            <v xml:space="preserve">C5141:  Volume Changes - Nonfinancial assets : Nonproduced assets:  Land </v>
          </cell>
        </row>
        <row r="271">
          <cell r="M271" t="str">
            <v xml:space="preserve">A5142:  Volume Changes - Nonfinancial assets : Nonproduced assets:  Subsoil assets </v>
          </cell>
          <cell r="O271" t="str">
            <v xml:space="preserve">C5142:  Volume Changes - Nonfinancial assets : Nonproduced assets:  Subsoil assets </v>
          </cell>
        </row>
        <row r="272">
          <cell r="M272" t="str">
            <v xml:space="preserve">A5143:  Volume Changes - Nonfinancial assets : Nonproduced assets:  Other naturally occurring assets </v>
          </cell>
          <cell r="O272" t="str">
            <v xml:space="preserve">C5143:  Volume Changes - Nonfinancial assets : Nonproduced assets:  Other naturally occurring assets </v>
          </cell>
        </row>
        <row r="273">
          <cell r="M273" t="str">
            <v xml:space="preserve">A5144:  Volume Changes - Nonfinancial assets : Nonproduced assets:  Intangible nonproduced assets </v>
          </cell>
          <cell r="O273" t="str">
            <v xml:space="preserve">C5144:  Volume Changes - Nonfinancial assets : Nonproduced assets:  Intangible nonproduced assets </v>
          </cell>
        </row>
        <row r="274">
          <cell r="M274" t="str">
            <v xml:space="preserve">A52:  Volume Changes - Financial assets [521+522+523] </v>
          </cell>
          <cell r="O274" t="str">
            <v xml:space="preserve">C52:  Volume Changes - Financial assets [521+522+523] </v>
          </cell>
        </row>
        <row r="275">
          <cell r="M275" t="str">
            <v xml:space="preserve">A5202:  Volume Changes - Financial assets:  Currency and deposits [5212+5222] </v>
          </cell>
          <cell r="O275" t="str">
            <v xml:space="preserve">C5202:  Volume Changes - Financial assets:  Currency and deposits [5212+5222] </v>
          </cell>
        </row>
        <row r="276">
          <cell r="M276" t="str">
            <v xml:space="preserve">A5203:  Volume Changes - Financial assets:  Securities other than shares [5213+5223] </v>
          </cell>
          <cell r="O276" t="str">
            <v xml:space="preserve">C5203:  Volume Changes - Financial assets:  Securities other than shares [5213+5223] </v>
          </cell>
        </row>
        <row r="277">
          <cell r="M277" t="str">
            <v xml:space="preserve">A5204:  Volume Changes - Financial assets:  Loans [5214+5224] </v>
          </cell>
          <cell r="O277" t="str">
            <v xml:space="preserve">C5204:  Volume Changes - Financial assets:  Loans [5214+5224] </v>
          </cell>
        </row>
        <row r="278">
          <cell r="M278" t="str">
            <v xml:space="preserve">A5205:  Volume Changes - Financial assets:  Shares and other equity [5215+5225] </v>
          </cell>
          <cell r="O278" t="str">
            <v xml:space="preserve">C5205:  Volume Changes - Financial assets:  Shares and other equity [5215+5225] </v>
          </cell>
        </row>
        <row r="279">
          <cell r="M279" t="str">
            <v xml:space="preserve">A5206:  Volume Changes - Financial assets:  Insurance technical reserves [5216+5226] </v>
          </cell>
          <cell r="O279" t="str">
            <v xml:space="preserve">C5206:  Volume Changes - Financial assets:  Insurance technical reserves [5216+5226] </v>
          </cell>
        </row>
        <row r="280">
          <cell r="M280" t="str">
            <v xml:space="preserve">A5207:  Volume Changes - Financial assets:  Financial derivatives [5217+5227] </v>
          </cell>
          <cell r="O280" t="str">
            <v xml:space="preserve">C5207:  Volume Changes - Financial assets:  Financial derivatives [5217+5227] </v>
          </cell>
        </row>
        <row r="281">
          <cell r="M281" t="str">
            <v xml:space="preserve">A5208:  Volume Changes - Financial assets:  Other accounts receivable [5218+5228] </v>
          </cell>
          <cell r="O281" t="str">
            <v xml:space="preserve">C5208:  Volume Changes - Financial assets:  Other accounts receivable [5218+5228] </v>
          </cell>
        </row>
        <row r="282">
          <cell r="M282" t="str">
            <v>A521:  Volume Changes - Financial assets:  Domestic  [5212 + 5213 + 5214 + 5215 + 5216+ 5217 + 5218]</v>
          </cell>
          <cell r="O282" t="str">
            <v>C521:  Volume Changes - Financial assets:  Domestic  [5212 + 5213 + 5214 + 5215 + 5216+ 5217 + 5218]</v>
          </cell>
        </row>
        <row r="283">
          <cell r="M283" t="str">
            <v xml:space="preserve">A5212:  Volume Changes - Financial assets:  Domestic - Currency and deposits </v>
          </cell>
          <cell r="O283" t="str">
            <v xml:space="preserve">C5212:  Volume Changes - Financial assets:  Domestic - Currency and deposits </v>
          </cell>
        </row>
        <row r="284">
          <cell r="M284" t="str">
            <v xml:space="preserve">A5213:  Volume Changes - Financial assets:  Domestic - Securities other than shares </v>
          </cell>
          <cell r="O284" t="str">
            <v xml:space="preserve">C5213:  Volume Changes - Financial assets:  Domestic - Securities other than shares </v>
          </cell>
        </row>
        <row r="285">
          <cell r="M285" t="str">
            <v xml:space="preserve">A5214:  Volume Changes - Financial assets:  Domestic - Loans </v>
          </cell>
          <cell r="O285" t="str">
            <v xml:space="preserve">C5214:  Volume Changes - Financial assets:  Domestic - Loans </v>
          </cell>
        </row>
        <row r="286">
          <cell r="M286" t="str">
            <v xml:space="preserve">A5215:  Volume Changes - Financial assets:  Domestic - Shares and other equity </v>
          </cell>
          <cell r="O286" t="str">
            <v xml:space="preserve">C5215:  Volume Changes - Financial assets:  Domestic - Shares and other equity </v>
          </cell>
        </row>
        <row r="287">
          <cell r="M287" t="str">
            <v xml:space="preserve">A5216:  Volume Changes - Financial assets:  Domestic - Insurance technical reserves </v>
          </cell>
          <cell r="O287" t="str">
            <v xml:space="preserve">C5216:  Volume Changes - Financial assets:  Domestic - Insurance technical reserves </v>
          </cell>
        </row>
        <row r="288">
          <cell r="M288" t="str">
            <v xml:space="preserve">A5217:  Volume Changes - Financial assets:  Domestic - Financial derivatives </v>
          </cell>
          <cell r="O288" t="str">
            <v xml:space="preserve">C5217:  Volume Changes - Financial assets:  Domestic - Financial derivatives </v>
          </cell>
        </row>
        <row r="289">
          <cell r="M289" t="str">
            <v xml:space="preserve">A5218:  Volume Changes - Financial assets:  Domestic - Other accounts receivable </v>
          </cell>
          <cell r="O289" t="str">
            <v xml:space="preserve">C5218:  Volume Changes - Financial assets:  Domestic - Other accounts receivable </v>
          </cell>
        </row>
        <row r="290">
          <cell r="M290" t="str">
            <v>A522:  Volume Changes - Financial assets:  Foreign  [5222 + 5223 + 5224 + 5225 + 5226+ 5227 + 5228]</v>
          </cell>
          <cell r="O290" t="str">
            <v>C522:  Volume Changes - Financial assets:  Foreign  [5222 + 5223 + 5224 + 5225 + 5226+ 5227 + 5228]</v>
          </cell>
        </row>
        <row r="291">
          <cell r="M291" t="str">
            <v xml:space="preserve">A5222:  Volume Changes - Financial assets:  Foreign  - Currency and deposits </v>
          </cell>
          <cell r="O291" t="str">
            <v xml:space="preserve">C5222:  Volume Changes - Financial assets:  Foreign  - Currency and deposits </v>
          </cell>
        </row>
        <row r="292">
          <cell r="M292" t="str">
            <v xml:space="preserve">A5223:  Volume Changes - Financial assets:  Foreign  - Securities other than shares </v>
          </cell>
          <cell r="O292" t="str">
            <v xml:space="preserve">C5223:  Volume Changes - Financial assets:  Foreign  - Securities other than shares </v>
          </cell>
        </row>
        <row r="293">
          <cell r="M293" t="str">
            <v xml:space="preserve">A5224:  Volume Changes - Financial assets:  Foreign  - Loans </v>
          </cell>
          <cell r="O293" t="str">
            <v xml:space="preserve">C5224:  Volume Changes - Financial assets:  Foreign  - Loans </v>
          </cell>
        </row>
        <row r="294">
          <cell r="M294" t="str">
            <v xml:space="preserve">A5225:  Volume Changes - Financial assets:  Foreign  - Shares and other equity </v>
          </cell>
          <cell r="O294" t="str">
            <v xml:space="preserve">C5225:  Volume Changes - Financial assets:  Foreign  - Shares and other equity </v>
          </cell>
        </row>
        <row r="295">
          <cell r="M295" t="str">
            <v xml:space="preserve">A5226:  Volume Changes - Financial assets:  Foreign  - Insurance technical reserves </v>
          </cell>
          <cell r="O295" t="str">
            <v xml:space="preserve">C5226:  Volume Changes - Financial assets:  Foreign  - Insurance technical reserves </v>
          </cell>
        </row>
        <row r="296">
          <cell r="M296" t="str">
            <v xml:space="preserve">A5227:  Volume Changes - Financial assets:  Foreign  - Financial derivatives </v>
          </cell>
          <cell r="O296" t="str">
            <v xml:space="preserve">C5227:  Volume Changes - Financial assets:  Foreign  - Financial derivatives </v>
          </cell>
        </row>
        <row r="297">
          <cell r="M297" t="str">
            <v xml:space="preserve">A5228:  Volume Changes - Financial assets:  Foreign  - Other accounts receivable </v>
          </cell>
          <cell r="O297" t="str">
            <v xml:space="preserve">C5228:  Volume Changes - Financial assets:  Foreign  - Other accounts receivable </v>
          </cell>
        </row>
        <row r="298">
          <cell r="M298" t="str">
            <v xml:space="preserve">A523:  Volume Changes - Financial assets:  Monetary gold and SDRs </v>
          </cell>
          <cell r="O298" t="str">
            <v xml:space="preserve">C523:  Volume Changes - Financial assets:  Monetary gold and SDRs </v>
          </cell>
        </row>
        <row r="299">
          <cell r="M299" t="str">
            <v xml:space="preserve">A53:  Volume Changes - Liabilities [531+532] </v>
          </cell>
          <cell r="O299" t="str">
            <v xml:space="preserve">C53:  Volume Changes - Liabilities [531+532] </v>
          </cell>
        </row>
        <row r="300">
          <cell r="M300" t="str">
            <v xml:space="preserve">A5302:  Volume Changes - Liabilities:  Currency and deposits [5312+5322] </v>
          </cell>
          <cell r="O300" t="str">
            <v xml:space="preserve">C5302:  Volume Changes - Liabilities:  Currency and deposits [5312+5322] </v>
          </cell>
        </row>
        <row r="301">
          <cell r="M301" t="str">
            <v xml:space="preserve">A5303:  Volume Changes - Liabilities:  Securities other than shares [5313+5323] </v>
          </cell>
          <cell r="O301" t="str">
            <v xml:space="preserve">C5303:  Volume Changes - Liabilities:  Securities other than shares [5313+5323] </v>
          </cell>
        </row>
        <row r="302">
          <cell r="M302" t="str">
            <v xml:space="preserve">A5304:  Volume Changes - Liabilities:  Loans [5314+5324] </v>
          </cell>
          <cell r="O302" t="str">
            <v xml:space="preserve">C5304:  Volume Changes - Liabilities:  Loans [5314+5324] </v>
          </cell>
        </row>
        <row r="303">
          <cell r="M303" t="str">
            <v xml:space="preserve">A5305:  Volume Changes - Liabilities:  Shares and other equity [5315+5325] </v>
          </cell>
          <cell r="O303" t="str">
            <v xml:space="preserve">C5305:  Volume Changes - Liabilities:  Shares and other equity [5315+5325] </v>
          </cell>
        </row>
        <row r="304">
          <cell r="M304" t="str">
            <v xml:space="preserve">A5306:  Volume Changes - Liabilities:  Insurance technical reserves [5316+5326] </v>
          </cell>
          <cell r="O304" t="str">
            <v xml:space="preserve">C5306:  Volume Changes - Liabilities:  Insurance technical reserves [5316+5326] </v>
          </cell>
        </row>
        <row r="305">
          <cell r="M305" t="str">
            <v xml:space="preserve">A5307:  Volume Changes - Liabilities:  Financial derivatives [5317+5327] </v>
          </cell>
          <cell r="O305" t="str">
            <v xml:space="preserve">C5307:  Volume Changes - Liabilities:  Financial derivatives [5317+5327] </v>
          </cell>
        </row>
        <row r="306">
          <cell r="M306" t="str">
            <v xml:space="preserve">A5308:  Volume Changes - Liabilities:  Other accounts payable [5318+5328] </v>
          </cell>
          <cell r="O306" t="str">
            <v xml:space="preserve">C5308:  Volume Changes - Liabilities:  Other accounts payable [5318+5328] </v>
          </cell>
        </row>
        <row r="307">
          <cell r="M307" t="str">
            <v>A531:  Volume Changes - Liabilities:  Domestic  [5312 + 5313 + 5314 + 5315 + 5316+ 5317 + 5318]</v>
          </cell>
          <cell r="O307" t="str">
            <v>C531:  Volume Changes - Liabilities:  Domestic  [5312 + 5313 + 5314 + 5315 + 5316+ 5317 + 5318]</v>
          </cell>
        </row>
        <row r="308">
          <cell r="M308" t="str">
            <v xml:space="preserve">A5312:  Volume Changes - Liabilities:  Domestic - Currency and deposits </v>
          </cell>
          <cell r="O308" t="str">
            <v xml:space="preserve">C5312:  Volume Changes - Liabilities:  Domestic - Currency and deposits </v>
          </cell>
        </row>
        <row r="309">
          <cell r="M309" t="str">
            <v xml:space="preserve">A5313:  Volume Changes - Liabilities:  Domestic - Securities other than shares </v>
          </cell>
          <cell r="O309" t="str">
            <v xml:space="preserve">C5313:  Volume Changes - Liabilities:  Domestic - Securities other than shares </v>
          </cell>
        </row>
        <row r="310">
          <cell r="M310" t="str">
            <v xml:space="preserve">A5314:  Volume Changes - Liabilities:  Domestic - Loans </v>
          </cell>
          <cell r="O310" t="str">
            <v xml:space="preserve">C5314:  Volume Changes - Liabilities:  Domestic - Loans </v>
          </cell>
        </row>
        <row r="311">
          <cell r="M311" t="str">
            <v xml:space="preserve">A5315:  Volume Changes - Liabilities:  Domestic - Shares and other equity </v>
          </cell>
          <cell r="O311" t="str">
            <v xml:space="preserve">C5315:  Volume Changes - Liabilities:  Domestic - Shares and other equity </v>
          </cell>
        </row>
        <row r="312">
          <cell r="M312" t="str">
            <v xml:space="preserve">A5316:  Volume Changes - Liabilities:  Domestic - Insurance technical reserves </v>
          </cell>
          <cell r="O312" t="str">
            <v xml:space="preserve">C5316:  Volume Changes - Liabilities:  Domestic - Insurance technical reserves </v>
          </cell>
        </row>
        <row r="313">
          <cell r="M313" t="str">
            <v xml:space="preserve">A5317:  Volume Changes - Liabilities:  Domestic - Financial derivatives </v>
          </cell>
          <cell r="O313" t="str">
            <v xml:space="preserve">C5317:  Volume Changes - Liabilities:  Domestic - Financial derivatives </v>
          </cell>
        </row>
        <row r="314">
          <cell r="M314" t="str">
            <v xml:space="preserve">A5318:  Volume Changes - Liabilities:  Domestic - Other accounts payable </v>
          </cell>
          <cell r="O314" t="str">
            <v xml:space="preserve">C5318:  Volume Changes - Liabilities:  Domestic - Other accounts payable </v>
          </cell>
        </row>
        <row r="315">
          <cell r="M315" t="str">
            <v>A532:  Volume Changes - Liabilities:  Foreign [5322 + 5323 + 5324 + 5325 + 5326+ 5327 + 5328]</v>
          </cell>
          <cell r="O315" t="str">
            <v>C532:  Volume Changes - Liabilities:  Foreign [5322 + 5323 + 5324 + 5325 + 5326+ 5327 + 5328]</v>
          </cell>
        </row>
        <row r="316">
          <cell r="M316" t="str">
            <v xml:space="preserve">A5322:  Volume Changes - Liabilities:  Foreign  - Currency and deposits </v>
          </cell>
          <cell r="O316" t="str">
            <v xml:space="preserve">C5322:  Volume Changes - Liabilities:  Foreign  - Currency and deposits </v>
          </cell>
        </row>
        <row r="317">
          <cell r="M317" t="str">
            <v xml:space="preserve">A5323:  Volume Changes - Liabilities:  Foreign  - Securities other than shares </v>
          </cell>
          <cell r="O317" t="str">
            <v xml:space="preserve">C5323:  Volume Changes - Liabilities:  Foreign  - Securities other than shares </v>
          </cell>
        </row>
        <row r="318">
          <cell r="M318" t="str">
            <v xml:space="preserve">A5324:  Volume Changes - Liabilities:  Foreign  - Loans </v>
          </cell>
          <cell r="O318" t="str">
            <v xml:space="preserve">C5324:  Volume Changes - Liabilities:  Foreign  - Loans </v>
          </cell>
        </row>
        <row r="319">
          <cell r="M319" t="str">
            <v xml:space="preserve">A5325:  Volume Changes - Liabilities:  Foreign  - Shares and other equity </v>
          </cell>
          <cell r="O319" t="str">
            <v xml:space="preserve">C5325:  Volume Changes - Liabilities:  Foreign  - Shares and other equity </v>
          </cell>
        </row>
        <row r="320">
          <cell r="M320" t="str">
            <v xml:space="preserve">A5326:  Volume Changes - Liabilities:  Foreign  - Insurance technical reserves </v>
          </cell>
          <cell r="O320" t="str">
            <v xml:space="preserve">C5326:  Volume Changes - Liabilities:  Foreign  - Insurance technical reserves </v>
          </cell>
        </row>
        <row r="321">
          <cell r="M321" t="str">
            <v xml:space="preserve">A5327:  Volume Changes - Liabilities:  Foreign  - Financial derivatives </v>
          </cell>
          <cell r="O321" t="str">
            <v xml:space="preserve">C5327:  Volume Changes - Liabilities:  Foreign  - Financial derivatives </v>
          </cell>
        </row>
        <row r="322">
          <cell r="M322" t="str">
            <v xml:space="preserve">A5328:  Volume Changes - Liabilities:  Foreign  - Other accounts payable </v>
          </cell>
          <cell r="O322" t="str">
            <v xml:space="preserve">C5328:  Volume Changes - Liabilities:  Foreign  - Other accounts payable </v>
          </cell>
        </row>
        <row r="323">
          <cell r="M323" t="str">
            <v>A6:  NET WORTH  [Stocks = 61 + 62 - 63]</v>
          </cell>
          <cell r="O323" t="str">
            <v>C6:  NET WORTH  [Stocks = 61 + 62 - 63]</v>
          </cell>
        </row>
        <row r="324">
          <cell r="M324" t="str">
            <v>A61:  Stocks -Nonfinancial assets [611 + 612 + 613 +614]</v>
          </cell>
          <cell r="O324" t="str">
            <v>C61:  Stocks -Nonfinancial assets [611 + 612 + 613 +614]</v>
          </cell>
        </row>
        <row r="325">
          <cell r="M325" t="str">
            <v>A611:  Stocks -Nonfinancial assets:  Fixed assets [6111 + 6112 + 6113]</v>
          </cell>
          <cell r="O325" t="str">
            <v>C611:  Stocks -Nonfinancial assets:  Fixed assets [6111 + 6112 + 6113]</v>
          </cell>
        </row>
        <row r="326">
          <cell r="M326" t="str">
            <v xml:space="preserve">A6111:  Stocks -Nonfinancial assets:  Fixed assets : Buildings and structures </v>
          </cell>
          <cell r="O326" t="str">
            <v xml:space="preserve">C6111:  Stocks -Nonfinancial assets:  Fixed assets : Buildings and structures </v>
          </cell>
        </row>
        <row r="327">
          <cell r="M327" t="str">
            <v xml:space="preserve">A6112:  Stocks -Nonfinancial assets:  Fixed assets : Machinery and equipment </v>
          </cell>
          <cell r="O327" t="str">
            <v xml:space="preserve">C6112:  Stocks -Nonfinancial assets:  Fixed assets : Machinery and equipment </v>
          </cell>
        </row>
        <row r="328">
          <cell r="M328" t="str">
            <v xml:space="preserve">A6113:  Stocks -Nonfinancial assets:  Fixed assets : Other fixed assets </v>
          </cell>
          <cell r="O328" t="str">
            <v xml:space="preserve">C6113:  Stocks -Nonfinancial assets:  Fixed assets : Other fixed assets </v>
          </cell>
        </row>
        <row r="329">
          <cell r="M329" t="str">
            <v xml:space="preserve">A612:  Stocks -Inventories </v>
          </cell>
          <cell r="O329" t="str">
            <v xml:space="preserve">C612:  Stocks -Inventories </v>
          </cell>
        </row>
        <row r="330">
          <cell r="M330" t="str">
            <v xml:space="preserve">A613:  Stocks -Valuables </v>
          </cell>
          <cell r="O330" t="str">
            <v xml:space="preserve">C613:  Stocks -Valuables </v>
          </cell>
        </row>
        <row r="331">
          <cell r="M331" t="str">
            <v>A614:  Stocks -Nonfinancial assets:  Nonproduced assets [6141 + 6142 + 6143 + 6144]</v>
          </cell>
          <cell r="O331" t="str">
            <v>C614:  Stocks -Nonfinancial assets:  Nonproduced assets [6141 + 6142 + 6143 + 6144]</v>
          </cell>
        </row>
        <row r="332">
          <cell r="M332" t="str">
            <v xml:space="preserve">A6141:  Stocks -Nonfinancial assets:  Nonproduced assets:  Land </v>
          </cell>
          <cell r="O332" t="str">
            <v xml:space="preserve">C6141:  Stocks -Nonfinancial assets:  Nonproduced assets:  Land </v>
          </cell>
        </row>
        <row r="333">
          <cell r="M333" t="str">
            <v xml:space="preserve">A6142:  Stocks -Nonfinancial assets:  Nonproduced assets: Subsoil assets </v>
          </cell>
          <cell r="O333" t="str">
            <v xml:space="preserve">C6142:  Stocks -Nonfinancial assets:  Nonproduced assets: Subsoil assets </v>
          </cell>
        </row>
        <row r="334">
          <cell r="M334" t="str">
            <v xml:space="preserve">A6143:  Stocks -Nonfinancial assets:  Nonproduced assets: Other naturally occurring assets </v>
          </cell>
          <cell r="O334" t="str">
            <v xml:space="preserve">C6143:  Stocks -Nonfinancial assets:  Nonproduced assets: Other naturally occurring assets </v>
          </cell>
        </row>
        <row r="335">
          <cell r="M335" t="str">
            <v xml:space="preserve">A6144:  Stocks -Nonfinancial assets:  Nonproduced assets: Intangible nonproduced assets </v>
          </cell>
          <cell r="O335" t="str">
            <v xml:space="preserve">C6144:  Stocks -Nonfinancial assets:  Nonproduced assets: Intangible nonproduced assets </v>
          </cell>
        </row>
        <row r="336">
          <cell r="M336" t="str">
            <v xml:space="preserve">A62:  Stocks -Financial assets [621+622+623] </v>
          </cell>
          <cell r="O336" t="str">
            <v xml:space="preserve">C62:  Stocks -Financial assets [621+622+623] </v>
          </cell>
        </row>
        <row r="337">
          <cell r="M337" t="str">
            <v xml:space="preserve">A6202:  Stocks -Financial assets : Currency and deposits [6212+6222] </v>
          </cell>
          <cell r="O337" t="str">
            <v xml:space="preserve">C6202:  Stocks -Financial assets : Currency and deposits [6212+6222] </v>
          </cell>
        </row>
        <row r="338">
          <cell r="M338" t="str">
            <v xml:space="preserve">A6203:  Stocks -Financial assets : Securities other than shares [6213+6223] </v>
          </cell>
          <cell r="O338" t="str">
            <v xml:space="preserve">C6203:  Stocks -Financial assets : Securities other than shares [6213+6223] </v>
          </cell>
        </row>
        <row r="339">
          <cell r="M339" t="str">
            <v xml:space="preserve">A6204:  Stocks -Financial assets : Loans [6214+6224] </v>
          </cell>
          <cell r="O339" t="str">
            <v xml:space="preserve">C6204:  Stocks -Financial assets : Loans [6214+6224] </v>
          </cell>
        </row>
        <row r="340">
          <cell r="M340" t="str">
            <v xml:space="preserve">A6205:  Stocks -Financial assets : Shares and other equity [6215+6225] </v>
          </cell>
          <cell r="O340" t="str">
            <v xml:space="preserve">C6205:  Stocks -Financial assets : Shares and other equity [6215+6225] </v>
          </cell>
        </row>
        <row r="341">
          <cell r="M341" t="str">
            <v xml:space="preserve">A6206:  Stocks -Financial assets : Insurance technical reserves [6216+6226] </v>
          </cell>
          <cell r="O341" t="str">
            <v xml:space="preserve">C6206:  Stocks -Financial assets : Insurance technical reserves [6216+6226] </v>
          </cell>
        </row>
        <row r="342">
          <cell r="M342" t="str">
            <v xml:space="preserve">A6207:  Stocks -Financial assets : Financial derivatives [6217+6227] </v>
          </cell>
          <cell r="O342" t="str">
            <v xml:space="preserve">C6207:  Stocks -Financial assets : Financial derivatives [6217+6227] </v>
          </cell>
        </row>
        <row r="343">
          <cell r="M343" t="str">
            <v xml:space="preserve">A6208:  Stocks -Financial assets : Other accounts receivable [6218+6228] </v>
          </cell>
          <cell r="O343" t="str">
            <v xml:space="preserve">C6208:  Stocks -Financial assets : Other accounts receivable [6218+6228] </v>
          </cell>
        </row>
        <row r="344">
          <cell r="M344" t="str">
            <v>A621:  Stocks -Financial assets : Domestic [6212 + 6213 + 6214 + 6215 + 6216 + 6217 + 6218]</v>
          </cell>
          <cell r="O344" t="str">
            <v>C621:  Stocks -Financial assets : Domestic [6212 + 6213 + 6214 + 6215 + 6216 + 6217 + 6218]</v>
          </cell>
        </row>
        <row r="345">
          <cell r="M345" t="str">
            <v xml:space="preserve">A6212:  Stocks -Financial assets : Domestic - Currency and deposits </v>
          </cell>
          <cell r="O345" t="str">
            <v xml:space="preserve">C6212:  Stocks -Financial assets : Domestic - Currency and deposits </v>
          </cell>
        </row>
        <row r="346">
          <cell r="M346" t="str">
            <v xml:space="preserve">A6213:  Stocks -Financial assets : Domestic - Securities other than shares </v>
          </cell>
          <cell r="O346" t="str">
            <v xml:space="preserve">C6213:  Stocks -Financial assets : Domestic - Securities other than shares </v>
          </cell>
        </row>
        <row r="347">
          <cell r="M347" t="str">
            <v xml:space="preserve">A6214:  Stocks -Financial assets : Domestic - Loans </v>
          </cell>
          <cell r="O347" t="str">
            <v xml:space="preserve">C6214:  Stocks -Financial assets : Domestic - Loans </v>
          </cell>
        </row>
        <row r="348">
          <cell r="M348" t="str">
            <v xml:space="preserve">A6215:  Stocks -Financial assets : Domestic - Shares and other equity </v>
          </cell>
          <cell r="O348" t="str">
            <v xml:space="preserve">C6215:  Stocks -Financial assets : Domestic - Shares and other equity </v>
          </cell>
        </row>
        <row r="349">
          <cell r="M349" t="str">
            <v xml:space="preserve">A6216:  Stocks -Financial assets : Domestic - Insurance technical reserves </v>
          </cell>
          <cell r="O349" t="str">
            <v xml:space="preserve">C6216:  Stocks -Financial assets : Domestic - Insurance technical reserves </v>
          </cell>
        </row>
        <row r="350">
          <cell r="M350" t="str">
            <v xml:space="preserve">A6217:  Stocks -Financial assets : Domestic - Financial derivatives </v>
          </cell>
          <cell r="O350" t="str">
            <v xml:space="preserve">C6217:  Stocks -Financial assets : Domestic - Financial derivatives </v>
          </cell>
        </row>
        <row r="351">
          <cell r="M351" t="str">
            <v xml:space="preserve">A6218:  Stocks -Financial assets : Domestic - Other accounts receivable </v>
          </cell>
          <cell r="O351" t="str">
            <v xml:space="preserve">C6218:  Stocks -Financial assets : Domestic - Other accounts receivable </v>
          </cell>
        </row>
        <row r="352">
          <cell r="M352" t="str">
            <v>A622:  Stocks -Financial assets : Foreign  [6222 + 6223 + 6224 + 6225 + 6226 + 6227 + 6228]</v>
          </cell>
          <cell r="O352" t="str">
            <v>C622:  Stocks -Financial assets : Foreign  [6222 + 6223 + 6224 + 6225 + 6226 + 6227 + 6228]</v>
          </cell>
        </row>
        <row r="353">
          <cell r="M353" t="str">
            <v xml:space="preserve">A6222:  Stocks -Financial assets : Foreign  - Currency and deposits </v>
          </cell>
          <cell r="O353" t="str">
            <v xml:space="preserve">C6222:  Stocks -Financial assets : Foreign  - Currency and deposits </v>
          </cell>
        </row>
        <row r="354">
          <cell r="M354" t="str">
            <v xml:space="preserve">A6223:  Stocks -Financial assets : Foreign  - Securities other than shares </v>
          </cell>
          <cell r="O354" t="str">
            <v xml:space="preserve">C6223:  Stocks -Financial assets : Foreign  - Securities other than shares </v>
          </cell>
        </row>
        <row r="355">
          <cell r="M355" t="str">
            <v xml:space="preserve">A6224:  Stocks -Financial assets : Foreign  - Loans </v>
          </cell>
          <cell r="O355" t="str">
            <v xml:space="preserve">C6224:  Stocks -Financial assets : Foreign  - Loans </v>
          </cell>
        </row>
        <row r="356">
          <cell r="M356" t="str">
            <v xml:space="preserve">A6225:  Stocks -Financial assets : Foreign  - Shares and other equity </v>
          </cell>
          <cell r="O356" t="str">
            <v xml:space="preserve">C6225:  Stocks -Financial assets : Foreign  - Shares and other equity </v>
          </cell>
        </row>
        <row r="357">
          <cell r="M357" t="str">
            <v xml:space="preserve">A6226:  Stocks -Financial assets : Foreign  - Insurance technical reserves </v>
          </cell>
          <cell r="O357" t="str">
            <v xml:space="preserve">C6226:  Stocks -Financial assets : Foreign  - Insurance technical reserves </v>
          </cell>
        </row>
        <row r="358">
          <cell r="M358" t="str">
            <v xml:space="preserve">A6227:  Stocks -Financial assets : Foreign  - Financial derivatives </v>
          </cell>
          <cell r="O358" t="str">
            <v xml:space="preserve">C6227:  Stocks -Financial assets : Foreign  - Financial derivatives </v>
          </cell>
        </row>
        <row r="359">
          <cell r="M359" t="str">
            <v xml:space="preserve">A6228:  Stocks -Financial assets : Foreign  - Other accounts receivable </v>
          </cell>
          <cell r="O359" t="str">
            <v xml:space="preserve">C6228:  Stocks -Financial assets : Foreign  - Other accounts receivable </v>
          </cell>
        </row>
        <row r="360">
          <cell r="M360" t="str">
            <v xml:space="preserve">A623:  Stocks -Financial assets : Monetary gold and SDRs </v>
          </cell>
          <cell r="O360" t="str">
            <v xml:space="preserve">C623:  Stocks -Financial assets : Monetary gold and SDRs </v>
          </cell>
        </row>
        <row r="361">
          <cell r="M361" t="str">
            <v xml:space="preserve">A63:  Stocks -Liabilities [631+632] </v>
          </cell>
          <cell r="O361" t="str">
            <v xml:space="preserve">C63:  Stocks -Liabilities [631+632] </v>
          </cell>
        </row>
        <row r="362">
          <cell r="M362" t="str">
            <v xml:space="preserve">A6302:  Stocks -Liabilities : Currency and deposits [6312+6322] </v>
          </cell>
          <cell r="O362" t="str">
            <v xml:space="preserve">C6302:  Stocks -Liabilities : Currency and deposits [6312+6322] </v>
          </cell>
        </row>
        <row r="363">
          <cell r="M363" t="str">
            <v xml:space="preserve">A6303:  Stocks -Liabilities : Securities other than shares [6313+6323] </v>
          </cell>
          <cell r="O363" t="str">
            <v xml:space="preserve">C6303:  Stocks -Liabilities : Securities other than shares [6313+6323] </v>
          </cell>
        </row>
        <row r="364">
          <cell r="M364" t="str">
            <v xml:space="preserve">A6304:  Stocks -Liabilities : Loans [6314+6324] </v>
          </cell>
          <cell r="O364" t="str">
            <v xml:space="preserve">C6304:  Stocks -Liabilities : Loans [6314+6324] </v>
          </cell>
        </row>
        <row r="365">
          <cell r="M365" t="str">
            <v xml:space="preserve">A6305:  Stocks -Liabilities : Shares and other equity [6315+6325] </v>
          </cell>
          <cell r="O365" t="str">
            <v xml:space="preserve">C6305:  Stocks -Liabilities : Shares and other equity [6315+6325] </v>
          </cell>
        </row>
        <row r="366">
          <cell r="M366" t="str">
            <v xml:space="preserve">A6306:  Stocks -Liabilities : Insurance technical reserves [6316+6326] </v>
          </cell>
          <cell r="O366" t="str">
            <v xml:space="preserve">C6306:  Stocks -Liabilities : Insurance technical reserves [6316+6326] </v>
          </cell>
        </row>
        <row r="367">
          <cell r="M367" t="str">
            <v xml:space="preserve">A6307:  Stocks -Liabilities : Financial derivatives [6317+6327] </v>
          </cell>
          <cell r="O367" t="str">
            <v xml:space="preserve">C6307:  Stocks -Liabilities : Financial derivatives [6317+6327] </v>
          </cell>
        </row>
        <row r="368">
          <cell r="M368" t="str">
            <v xml:space="preserve">A6308:  Stocks -Liabilities : Other accounts payable [6318+6328] </v>
          </cell>
          <cell r="O368" t="str">
            <v xml:space="preserve">C6308:  Stocks -Liabilities : Other accounts payable [6318+6328] </v>
          </cell>
        </row>
        <row r="369">
          <cell r="M369" t="str">
            <v>A631:  Stocks -Liabilities : Domestic [6312 + 6313 + 6314 + 6315 + 6316 + 6317 + 6318]</v>
          </cell>
          <cell r="O369" t="str">
            <v>C631:  Stocks -Liabilities : Domestic [6312 + 6313 + 6314 + 6315 + 6316 + 6317 + 6318]</v>
          </cell>
        </row>
        <row r="370">
          <cell r="M370" t="str">
            <v xml:space="preserve">A6312:  Stocks -Liabilities : Domestic - Currency and deposits </v>
          </cell>
          <cell r="O370" t="str">
            <v xml:space="preserve">C6312:  Stocks -Liabilities : Domestic - Currency and deposits </v>
          </cell>
        </row>
        <row r="371">
          <cell r="M371" t="str">
            <v xml:space="preserve">A6313:  Stocks -Liabilities : Domestic - Securities other than shares </v>
          </cell>
          <cell r="O371" t="str">
            <v xml:space="preserve">C6313:  Stocks -Liabilities : Domestic - Securities other than shares </v>
          </cell>
        </row>
        <row r="372">
          <cell r="M372" t="str">
            <v xml:space="preserve">A6314:  Stocks -Liabilities : Domestic - Loans </v>
          </cell>
          <cell r="O372" t="str">
            <v xml:space="preserve">C6314:  Stocks -Liabilities : Domestic - Loans </v>
          </cell>
        </row>
        <row r="373">
          <cell r="M373" t="str">
            <v xml:space="preserve">A6315:  Stocks -Liabilities : Domestic - Shares and other equity </v>
          </cell>
          <cell r="O373" t="str">
            <v xml:space="preserve">C6315:  Stocks -Liabilities : Domestic - Shares and other equity </v>
          </cell>
        </row>
        <row r="374">
          <cell r="M374" t="str">
            <v xml:space="preserve">A6316:  Stocks -Liabilities : Domestic - Insurance technical reserves </v>
          </cell>
          <cell r="O374" t="str">
            <v xml:space="preserve">C6316:  Stocks -Liabilities : Domestic - Insurance technical reserves </v>
          </cell>
        </row>
        <row r="375">
          <cell r="M375" t="str">
            <v xml:space="preserve">A6317:  Stocks -Liabilities : Domestic - Financial derivatives </v>
          </cell>
          <cell r="O375" t="str">
            <v xml:space="preserve">C6317:  Stocks -Liabilities : Domestic - Financial derivatives </v>
          </cell>
        </row>
        <row r="376">
          <cell r="M376" t="str">
            <v xml:space="preserve">A6318:  Stocks -Liabilities : Domestic - Other accounts payable </v>
          </cell>
          <cell r="O376" t="str">
            <v xml:space="preserve">C6318:  Stocks -Liabilities : Domestic - Other accounts payable </v>
          </cell>
        </row>
        <row r="377">
          <cell r="M377" t="str">
            <v>A632:  Stocks -Liabilities : Foreign  [6322 + 6323 + 6324 + 6325 + 6326 + 6327 + 6328]</v>
          </cell>
          <cell r="O377" t="str">
            <v>C632:  Stocks -Liabilities : Foreign  [6322 + 6323 + 6324 + 6325 + 6326 + 6327 + 6328]</v>
          </cell>
        </row>
        <row r="378">
          <cell r="M378" t="str">
            <v xml:space="preserve">A6322:  Stocks -Liabilities : Foreign - Currency and deposits </v>
          </cell>
          <cell r="O378" t="str">
            <v xml:space="preserve">C6322:  Stocks -Liabilities : Foreign - Currency and deposits </v>
          </cell>
        </row>
        <row r="379">
          <cell r="M379" t="str">
            <v xml:space="preserve">A6323:  Stocks -Liabilities : Foreign - Securities other than shares </v>
          </cell>
          <cell r="O379" t="str">
            <v xml:space="preserve">C6323:  Stocks -Liabilities : Foreign - Securities other than shares </v>
          </cell>
        </row>
        <row r="380">
          <cell r="M380" t="str">
            <v xml:space="preserve">A6324:  Stocks -Liabilities : Foreign - Loans </v>
          </cell>
          <cell r="O380" t="str">
            <v xml:space="preserve">C6324:  Stocks -Liabilities : Foreign - Loans </v>
          </cell>
        </row>
        <row r="381">
          <cell r="M381" t="str">
            <v xml:space="preserve">A6325:  Stocks -Liabilities : Foreign - Shares and other equity </v>
          </cell>
          <cell r="O381" t="str">
            <v xml:space="preserve">C6325:  Stocks -Liabilities : Foreign - Shares and other equity </v>
          </cell>
        </row>
        <row r="382">
          <cell r="M382" t="str">
            <v xml:space="preserve">A6326:  Stocks -Liabilities : Foreign - Insurance technical reserves </v>
          </cell>
          <cell r="O382" t="str">
            <v xml:space="preserve">C6326:  Stocks -Liabilities : Foreign - Insurance technical reserves </v>
          </cell>
        </row>
        <row r="383">
          <cell r="M383" t="str">
            <v xml:space="preserve">A6327:  Stocks -Liabilities : Foreign - Financial derivatives </v>
          </cell>
          <cell r="O383" t="str">
            <v xml:space="preserve">C6327:  Stocks -Liabilities : Foreign - Financial derivatives </v>
          </cell>
        </row>
        <row r="384">
          <cell r="M384" t="str">
            <v xml:space="preserve">A6328:  Stocks -Liabilities : Foreign - Other accounts payable </v>
          </cell>
          <cell r="O384" t="str">
            <v xml:space="preserve">C6328:  Stocks -Liabilities : Foreign - Other accounts payable </v>
          </cell>
        </row>
        <row r="385">
          <cell r="M385" t="str">
            <v xml:space="preserve">A7:  TOTAL OUTLAYS </v>
          </cell>
          <cell r="O385" t="str">
            <v xml:space="preserve">C7:  TOTAL OUTLAYS </v>
          </cell>
        </row>
        <row r="386">
          <cell r="M386" t="str">
            <v xml:space="preserve">A701:  General public services </v>
          </cell>
          <cell r="O386" t="str">
            <v xml:space="preserve">C701:  General public services </v>
          </cell>
        </row>
        <row r="387">
          <cell r="M387" t="str">
            <v xml:space="preserve">A7017:  Public debt transactions </v>
          </cell>
          <cell r="O387" t="str">
            <v xml:space="preserve">C7017:  Public debt transactions </v>
          </cell>
        </row>
        <row r="388">
          <cell r="M388" t="str">
            <v>A7018:  Transfers of general character betw levels of govtc/</v>
          </cell>
          <cell r="O388" t="str">
            <v>C7018:  Transfers of general character betw levels of govtc/</v>
          </cell>
        </row>
        <row r="389">
          <cell r="M389" t="str">
            <v xml:space="preserve">A702:  Defense </v>
          </cell>
          <cell r="O389" t="str">
            <v xml:space="preserve">C702:  Defense </v>
          </cell>
        </row>
        <row r="390">
          <cell r="M390" t="str">
            <v xml:space="preserve">A703:  Public order and safety </v>
          </cell>
          <cell r="O390" t="str">
            <v xml:space="preserve">C703:  Public order and safety </v>
          </cell>
        </row>
        <row r="391">
          <cell r="M391" t="str">
            <v xml:space="preserve">A704:  Economic affairs </v>
          </cell>
          <cell r="O391" t="str">
            <v xml:space="preserve">C704:  Economic affairs </v>
          </cell>
        </row>
        <row r="392">
          <cell r="M392" t="str">
            <v xml:space="preserve">A7042:  Agriculture, forestry, fishing, and hunting </v>
          </cell>
          <cell r="O392" t="str">
            <v xml:space="preserve">C7042:  Agriculture, forestry, fishing, and hunting </v>
          </cell>
        </row>
        <row r="393">
          <cell r="M393" t="str">
            <v xml:space="preserve">A7043:  Fuel and energy </v>
          </cell>
          <cell r="O393" t="str">
            <v xml:space="preserve">C7043:  Fuel and energy </v>
          </cell>
        </row>
        <row r="394">
          <cell r="M394" t="str">
            <v xml:space="preserve">A7044:  Mining, manufacturing, and construction </v>
          </cell>
          <cell r="O394" t="str">
            <v xml:space="preserve">C7044:  Mining, manufacturing, and construction </v>
          </cell>
        </row>
        <row r="395">
          <cell r="M395" t="str">
            <v xml:space="preserve">A7045:  Transport </v>
          </cell>
          <cell r="O395" t="str">
            <v xml:space="preserve">C7045:  Transport </v>
          </cell>
        </row>
        <row r="396">
          <cell r="M396" t="str">
            <v xml:space="preserve">A7046:  Communication </v>
          </cell>
          <cell r="O396" t="str">
            <v xml:space="preserve">C7046:  Communication </v>
          </cell>
        </row>
        <row r="397">
          <cell r="M397" t="str">
            <v xml:space="preserve">A705:  Environmental protection </v>
          </cell>
          <cell r="O397" t="str">
            <v xml:space="preserve">C705:  Environmental protection </v>
          </cell>
        </row>
        <row r="398">
          <cell r="M398" t="str">
            <v xml:space="preserve">A706:  Housing and community amenities </v>
          </cell>
          <cell r="O398" t="str">
            <v xml:space="preserve">C706:  Housing and community amenities </v>
          </cell>
        </row>
        <row r="399">
          <cell r="M399" t="str">
            <v xml:space="preserve">A707:  Health </v>
          </cell>
          <cell r="O399" t="str">
            <v xml:space="preserve">C707:  Health </v>
          </cell>
        </row>
        <row r="400">
          <cell r="M400" t="str">
            <v xml:space="preserve">A7072:  Outpatient services </v>
          </cell>
          <cell r="O400" t="str">
            <v xml:space="preserve">C7072:  Outpatient services </v>
          </cell>
        </row>
        <row r="401">
          <cell r="M401" t="str">
            <v xml:space="preserve">A7073:  Hospital services </v>
          </cell>
          <cell r="O401" t="str">
            <v xml:space="preserve">C7073:  Hospital services </v>
          </cell>
        </row>
        <row r="402">
          <cell r="M402" t="str">
            <v xml:space="preserve">A7074:  Public health services </v>
          </cell>
          <cell r="O402" t="str">
            <v xml:space="preserve">C7074:  Public health services </v>
          </cell>
        </row>
        <row r="403">
          <cell r="M403" t="str">
            <v xml:space="preserve">A708:  Recreation, culture and religion </v>
          </cell>
          <cell r="O403" t="str">
            <v xml:space="preserve">C708:  Recreation, culture and religion </v>
          </cell>
        </row>
        <row r="404">
          <cell r="M404" t="str">
            <v xml:space="preserve">A709:  Education </v>
          </cell>
          <cell r="O404" t="str">
            <v xml:space="preserve">C709:  Education </v>
          </cell>
        </row>
        <row r="405">
          <cell r="M405" t="str">
            <v xml:space="preserve">A7091:  Pre-primary and primary education </v>
          </cell>
          <cell r="O405" t="str">
            <v xml:space="preserve">C7091:  Pre-primary and primary education </v>
          </cell>
        </row>
        <row r="406">
          <cell r="M406" t="str">
            <v xml:space="preserve">A7092:  Secondary education </v>
          </cell>
          <cell r="O406" t="str">
            <v xml:space="preserve">C7092:  Secondary education </v>
          </cell>
        </row>
        <row r="407">
          <cell r="M407" t="str">
            <v xml:space="preserve">A7094:  Tertiary education </v>
          </cell>
          <cell r="O407" t="str">
            <v xml:space="preserve">C7094:  Tertiary education </v>
          </cell>
        </row>
        <row r="408">
          <cell r="M408" t="str">
            <v xml:space="preserve">A710:  Social protection </v>
          </cell>
          <cell r="O408" t="str">
            <v xml:space="preserve">C710:  Social protection </v>
          </cell>
        </row>
        <row r="409">
          <cell r="M409" t="str">
            <v xml:space="preserve">A82:  Net acquisition of financial assets [=32] </v>
          </cell>
          <cell r="O409" t="str">
            <v xml:space="preserve">C82:  Net acquisition of financial assets [=32] </v>
          </cell>
        </row>
        <row r="410">
          <cell r="M410" t="str">
            <v>A821:  Net acquisition of financial assets : Domestic [=321]</v>
          </cell>
          <cell r="O410" t="str">
            <v>C821:  Net acquisition of financial assets : Domestic [=321]</v>
          </cell>
        </row>
        <row r="411">
          <cell r="M411" t="str">
            <v>A8211:  Net acquisition of financial assets : Domestic : General government</v>
          </cell>
          <cell r="O411" t="str">
            <v>C8211:  Net acquisition of financial assets : Domestic : General government</v>
          </cell>
        </row>
        <row r="412">
          <cell r="M412" t="str">
            <v>A8212:  Net acquisition of financial assets : Domestic :Central bank</v>
          </cell>
          <cell r="O412" t="str">
            <v>C8212:  Net acquisition of financial assets : Domestic :Central bank</v>
          </cell>
        </row>
        <row r="413">
          <cell r="M413" t="str">
            <v>A8213:  Net acquisition of financial assets : Domestic :Other depository corporations</v>
          </cell>
          <cell r="O413" t="str">
            <v>C8213:  Net acquisition of financial assets : Domestic :Other depository corporations</v>
          </cell>
        </row>
        <row r="414">
          <cell r="M414" t="str">
            <v xml:space="preserve">A8214:  Net acquisition of financial assets : Domestic :Financial corporations not elsewhere classified </v>
          </cell>
          <cell r="O414" t="str">
            <v xml:space="preserve">C8214:  Net acquisition of financial assets : Domestic :Financial corporations not elsewhere classified </v>
          </cell>
        </row>
        <row r="415">
          <cell r="M415" t="str">
            <v xml:space="preserve">A8215:  Net acquisition of financial assets : Domestic :Nonfinancial corporations </v>
          </cell>
          <cell r="O415" t="str">
            <v xml:space="preserve">C8215:  Net acquisition of financial assets : Domestic :Nonfinancial corporations </v>
          </cell>
        </row>
        <row r="416">
          <cell r="M416" t="str">
            <v xml:space="preserve">A8216:  Net acquisition of financial assets : Domestic :Households &amp; nonprofit institutions serving h/holds </v>
          </cell>
          <cell r="O416" t="str">
            <v xml:space="preserve">C8216:  Net acquisition of financial assets : Domestic :Households &amp; nonprofit institutions serving h/holds </v>
          </cell>
        </row>
        <row r="417">
          <cell r="M417" t="str">
            <v xml:space="preserve">A822:  Net acquisition of financial assets : Foreign [=322] </v>
          </cell>
          <cell r="O417" t="str">
            <v xml:space="preserve">C822:  Net acquisition of financial assets : Foreign [=322] </v>
          </cell>
        </row>
        <row r="418">
          <cell r="M418" t="str">
            <v xml:space="preserve">A8221:  Net acquisition of financial assets : Foreign : General government </v>
          </cell>
          <cell r="O418" t="str">
            <v xml:space="preserve">C8221:  Net acquisition of financial assets : Foreign : General government </v>
          </cell>
        </row>
        <row r="419">
          <cell r="M419" t="str">
            <v xml:space="preserve">A8227:  Net acquisition of financial assets : Foreign : International organizations </v>
          </cell>
          <cell r="O419" t="str">
            <v xml:space="preserve">C8227:  Net acquisition of financial assets : Foreign : International organizations </v>
          </cell>
        </row>
        <row r="420">
          <cell r="M420" t="str">
            <v>A8228:  Net acquisition of financial assets : Foreign : Financial corporations other than internat'l org's</v>
          </cell>
          <cell r="O420" t="str">
            <v>C8228:  Net acquisition of financial assets : Foreign : Financial corporations other than internat'l org's</v>
          </cell>
        </row>
        <row r="421">
          <cell r="M421" t="str">
            <v xml:space="preserve">A8229:  Net acquisition of financial assets : Foreign : Other nonresidents </v>
          </cell>
          <cell r="O421" t="str">
            <v xml:space="preserve">C8229:  Net acquisition of financial assets : Foreign : Other nonresidents </v>
          </cell>
        </row>
        <row r="422">
          <cell r="M422" t="str">
            <v>A823:  Net acquisition of Monetary gold and SDRs [=323]</v>
          </cell>
          <cell r="O422" t="str">
            <v>C823:  Net acquisition of Monetary gold and SDRs [=323]</v>
          </cell>
        </row>
        <row r="423">
          <cell r="M423" t="str">
            <v xml:space="preserve">A83:  Net incurrence of liabilities [=33] </v>
          </cell>
          <cell r="O423" t="str">
            <v xml:space="preserve">C83:  Net incurrence of liabilities [=33] </v>
          </cell>
        </row>
        <row r="424">
          <cell r="M424" t="str">
            <v xml:space="preserve">A831:  Net incurrence of liabilities : Domestic [=331] </v>
          </cell>
          <cell r="O424" t="str">
            <v xml:space="preserve">C831:  Net incurrence of liabilities : Domestic [=331] </v>
          </cell>
        </row>
        <row r="425">
          <cell r="M425" t="str">
            <v xml:space="preserve">A8311:  Net incurrence of liabilities : Domestic : General government </v>
          </cell>
          <cell r="O425" t="str">
            <v xml:space="preserve">C8311:  Net incurrence of liabilities : Domestic : General government </v>
          </cell>
        </row>
        <row r="426">
          <cell r="M426" t="str">
            <v xml:space="preserve">A8312:  Net incurrence of liabilities : Domestic : Central bank </v>
          </cell>
          <cell r="O426" t="str">
            <v xml:space="preserve">C8312:  Net incurrence of liabilities : Domestic : Central bank </v>
          </cell>
        </row>
        <row r="427">
          <cell r="M427" t="str">
            <v xml:space="preserve">A8313:  Net incurrence of liabilities : Domestic : Other depository corporations </v>
          </cell>
          <cell r="O427" t="str">
            <v xml:space="preserve">C8313:  Net incurrence of liabilities : Domestic : Other depository corporations </v>
          </cell>
        </row>
        <row r="428">
          <cell r="M428" t="str">
            <v>A8314:  Net incurrence of liabilities : Domestic : Financial corporations not elsewhere classified</v>
          </cell>
          <cell r="O428" t="str">
            <v>C8314:  Net incurrence of liabilities : Domestic : Financial corporations not elsewhere classified</v>
          </cell>
        </row>
        <row r="429">
          <cell r="M429" t="str">
            <v xml:space="preserve">A8315:  Net incurrence of liabilities : Domestic : Nonfinancial corporations </v>
          </cell>
          <cell r="O429" t="str">
            <v xml:space="preserve">C8315:  Net incurrence of liabilities : Domestic : Nonfinancial corporations </v>
          </cell>
        </row>
        <row r="430">
          <cell r="M430" t="str">
            <v>A8316:  Net incurrence of liabilities : Domestic : Households &amp; nonprofit institutions serving h/holds</v>
          </cell>
          <cell r="O430" t="str">
            <v>C8316:  Net incurrence of liabilities : Domestic : Households &amp; nonprofit institutions serving h/holds</v>
          </cell>
        </row>
        <row r="431">
          <cell r="M431" t="str">
            <v xml:space="preserve">A832:  Net incurrence of liabities : Foreign [=332] </v>
          </cell>
          <cell r="O431" t="str">
            <v xml:space="preserve">C832:  Net incurrence of liabities : Foreign [=332] </v>
          </cell>
        </row>
        <row r="432">
          <cell r="M432" t="str">
            <v xml:space="preserve">A8321:  Net incurrence of liabities : Foreign : General government </v>
          </cell>
          <cell r="O432" t="str">
            <v xml:space="preserve">C8321:  Net incurrence of liabities : Foreign : General government </v>
          </cell>
        </row>
        <row r="433">
          <cell r="M433" t="str">
            <v>A8327:  Net incurrence of liabities : Foreign : International organizations</v>
          </cell>
          <cell r="O433" t="str">
            <v>C8327:  Net incurrence of liabities : Foreign : International organizations</v>
          </cell>
        </row>
        <row r="434">
          <cell r="M434" t="str">
            <v>A8328:  Net incurrence of liabities : Foreign : Financial corporations other than internat'l org's</v>
          </cell>
          <cell r="O434" t="str">
            <v>C8328:  Net incurrence of liabities : Foreign : Financial corporations other than internat'l org's</v>
          </cell>
        </row>
        <row r="435">
          <cell r="M435" t="str">
            <v xml:space="preserve">A8329:  Net incurrence of liabities : Foreign : Other nonresidents </v>
          </cell>
          <cell r="O435" t="str">
            <v xml:space="preserve">C8329:  Net incurrence of liabities : Foreign : Other nonresidents </v>
          </cell>
        </row>
        <row r="436">
          <cell r="M436" t="str">
            <v>A9:  CHANGE IN NET WORTH: Other Flows [51 + 52 - 53]</v>
          </cell>
          <cell r="O436" t="str">
            <v>Not applicable</v>
          </cell>
        </row>
        <row r="437">
          <cell r="M437" t="str">
            <v>A91:  Other Flows - Nonfinancial assets [511 + 512 + 513 + 514]</v>
          </cell>
          <cell r="O437" t="str">
            <v>C91:  Other Flows - Nonfinancial assets [511 + 512 + 513 + 514]</v>
          </cell>
        </row>
        <row r="438">
          <cell r="M438" t="str">
            <v>A911:  Other Flows - Nonfinancial assets : Fixed assets [5111 + 5112 + 5113]</v>
          </cell>
          <cell r="O438" t="str">
            <v>C911:  Other Flows - Nonfinancial assets : Fixed assets [5111 + 5112 + 5113]</v>
          </cell>
        </row>
        <row r="439">
          <cell r="M439" t="str">
            <v xml:space="preserve">A9111:  Other Flows - Nonfinancial assets : Fixed assets:   Buildings and structures </v>
          </cell>
          <cell r="O439" t="str">
            <v xml:space="preserve">C9111:  Other Flows - Nonfinancial assets : Fixed assets:   Buildings and structures </v>
          </cell>
        </row>
        <row r="440">
          <cell r="M440" t="str">
            <v xml:space="preserve">A9112:  Other Flows - Nonfinancial assets : Fixed assets:  Machinery and equipment </v>
          </cell>
          <cell r="O440" t="str">
            <v xml:space="preserve">C9112:  Other Flows - Nonfinancial assets : Fixed assets:  Machinery and equipment </v>
          </cell>
        </row>
        <row r="441">
          <cell r="M441" t="str">
            <v xml:space="preserve">A9113:  Other Flows - Nonfinancial assets : Fixed assets:  Other fixed assets </v>
          </cell>
          <cell r="O441" t="str">
            <v xml:space="preserve">C9113:  Other Flows - Nonfinancial assets : Fixed assets:  Other fixed assets </v>
          </cell>
        </row>
        <row r="442">
          <cell r="M442" t="str">
            <v xml:space="preserve">A912:  Other Flows - Inventories </v>
          </cell>
          <cell r="O442" t="str">
            <v xml:space="preserve">C912:  Other Flows - Inventories </v>
          </cell>
        </row>
        <row r="443">
          <cell r="M443" t="str">
            <v xml:space="preserve">A913:  Other Flows - Valuables </v>
          </cell>
          <cell r="O443" t="str">
            <v xml:space="preserve">C913:  Other Flows - Valuables </v>
          </cell>
        </row>
        <row r="444">
          <cell r="M444" t="str">
            <v>A914:  Other Flows - Nonfinancial assets : Nonproduced assets [5141 + 5142 + 5143 + 5144]</v>
          </cell>
          <cell r="O444" t="str">
            <v>C914:  Other Flows - Nonfinancial assets : Nonproduced assets [5141 + 5142 + 5143 + 5144]</v>
          </cell>
        </row>
        <row r="445">
          <cell r="M445" t="str">
            <v xml:space="preserve">A9141:  Other Flows - Nonfinancial assets : Nonproduced assets:  Land </v>
          </cell>
          <cell r="O445" t="str">
            <v xml:space="preserve">C9141:  Other Flows - Nonfinancial assets : Nonproduced assets:  Land </v>
          </cell>
        </row>
        <row r="446">
          <cell r="M446" t="str">
            <v xml:space="preserve">A9142:  Other Flows - Nonfinancial assets : Nonproduced assets:  Subsoil assets </v>
          </cell>
          <cell r="O446" t="str">
            <v xml:space="preserve">C9142:  Other Flows - Nonfinancial assets : Nonproduced assets:  Subsoil assets </v>
          </cell>
        </row>
        <row r="447">
          <cell r="M447" t="str">
            <v xml:space="preserve">A9143:  Other Flows - Nonfinancial assets : Nonproduced assets:  Other naturally occurring assets </v>
          </cell>
          <cell r="O447" t="str">
            <v xml:space="preserve">C9143:  Other Flows - Nonfinancial assets : Nonproduced assets:  Other naturally occurring assets </v>
          </cell>
        </row>
        <row r="448">
          <cell r="M448" t="str">
            <v xml:space="preserve">A9144:  Other Flows - Nonfinancial assets : Nonproduced assets:  Intangible nonproduced assets </v>
          </cell>
          <cell r="O448" t="str">
            <v xml:space="preserve">C9144:  Other Flows - Nonfinancial assets : Nonproduced assets:  Intangible nonproduced assets </v>
          </cell>
        </row>
        <row r="449">
          <cell r="M449" t="str">
            <v xml:space="preserve">A92:  Other Flows - Financial assets [521+522+523] </v>
          </cell>
          <cell r="O449" t="str">
            <v xml:space="preserve">C92:  Other Flows - Financial assets [521+522+523] </v>
          </cell>
        </row>
        <row r="450">
          <cell r="M450" t="str">
            <v xml:space="preserve">A9202:  Other Flows - Financial assets:  Currency and deposits [5212+5222] </v>
          </cell>
          <cell r="O450" t="str">
            <v xml:space="preserve">C9202:  Other Flows - Financial assets:  Currency and deposits [5212+5222] </v>
          </cell>
        </row>
        <row r="451">
          <cell r="M451" t="str">
            <v xml:space="preserve">A9203:  Other Flows - Financial assets:  Securities other than shares [5213+5223] </v>
          </cell>
          <cell r="O451" t="str">
            <v xml:space="preserve">C9203:  Other Flows - Financial assets:  Securities other than shares [5213+5223] </v>
          </cell>
        </row>
        <row r="452">
          <cell r="M452" t="str">
            <v xml:space="preserve">A9204:  Other Flows - Financial assets:  Loans [5214+5224] </v>
          </cell>
          <cell r="O452" t="str">
            <v xml:space="preserve">C9204:  Other Flows - Financial assets:  Loans [5214+5224] </v>
          </cell>
        </row>
        <row r="453">
          <cell r="M453" t="str">
            <v xml:space="preserve">A9205:  Other Flows - Financial assets:  Shares and other equity [5215+5225] </v>
          </cell>
          <cell r="O453" t="str">
            <v xml:space="preserve">C9205:  Other Flows - Financial assets:  Shares and other equity [5215+5225] </v>
          </cell>
        </row>
        <row r="454">
          <cell r="M454" t="str">
            <v xml:space="preserve">A9206:  Other Flows - Financial assets:  Insurance technical reserves [5216+5226] </v>
          </cell>
          <cell r="O454" t="str">
            <v xml:space="preserve">C9206:  Other Flows - Financial assets:  Insurance technical reserves [5216+5226] </v>
          </cell>
        </row>
        <row r="455">
          <cell r="M455" t="str">
            <v xml:space="preserve">A9207:  Other Flows - Financial assets:  Financial derivatives [5217+5227] </v>
          </cell>
          <cell r="O455" t="str">
            <v xml:space="preserve">C9207:  Other Flows - Financial assets:  Financial derivatives [5217+5227] </v>
          </cell>
        </row>
        <row r="456">
          <cell r="M456" t="str">
            <v xml:space="preserve">A9208:  Other Flows - Financial assets:  Other accounts receivable [5218+5228] </v>
          </cell>
          <cell r="O456" t="str">
            <v xml:space="preserve">C9208:  Other Flows - Financial assets:  Other accounts receivable [5218+5228] </v>
          </cell>
        </row>
        <row r="457">
          <cell r="M457" t="str">
            <v>A921:  Other Flows - Financial assets:  Domestic  [5212 + 5213 + 5214 + 5215 + 5216+ 5217 + 5218]</v>
          </cell>
          <cell r="O457" t="str">
            <v>C921:  Other Flows - Financial assets:  Domestic  [5212 + 5213 + 5214 + 5215 + 5216+ 5217 + 5218]</v>
          </cell>
        </row>
        <row r="458">
          <cell r="M458" t="str">
            <v xml:space="preserve">A9212:  Other Flows - Financial assets:  Domestic - Currency and deposits </v>
          </cell>
          <cell r="O458" t="str">
            <v xml:space="preserve">C9212:  Other Flows - Financial assets:  Domestic - Currency and deposits </v>
          </cell>
        </row>
        <row r="459">
          <cell r="M459" t="str">
            <v xml:space="preserve">A9213:  Other Flows - Financial assets:  Domestic - Securities other than shares </v>
          </cell>
          <cell r="O459" t="str">
            <v xml:space="preserve">C9213:  Other Flows - Financial assets:  Domestic - Securities other than shares </v>
          </cell>
        </row>
        <row r="460">
          <cell r="M460" t="str">
            <v xml:space="preserve">A9214:  Other Flows - Financial assets:  Domestic - Loans </v>
          </cell>
          <cell r="O460" t="str">
            <v xml:space="preserve">C9214:  Other Flows - Financial assets:  Domestic - Loans </v>
          </cell>
        </row>
        <row r="461">
          <cell r="M461" t="str">
            <v xml:space="preserve">A9215:  Other Flows - Financial assets:  Domestic - Shares and other equity </v>
          </cell>
          <cell r="O461" t="str">
            <v xml:space="preserve">C9215:  Other Flows - Financial assets:  Domestic - Shares and other equity </v>
          </cell>
        </row>
        <row r="462">
          <cell r="M462" t="str">
            <v xml:space="preserve">A9216:  Other Flows - Financial assets:  Domestic - Insurance technical reserves </v>
          </cell>
          <cell r="O462" t="str">
            <v xml:space="preserve">C9216:  Other Flows - Financial assets:  Domestic - Insurance technical reserves </v>
          </cell>
        </row>
        <row r="463">
          <cell r="M463" t="str">
            <v xml:space="preserve">A9217:  Other Flows - Financial assets:  Domestic - Financial derivatives </v>
          </cell>
          <cell r="O463" t="str">
            <v xml:space="preserve">C9217:  Other Flows - Financial assets:  Domestic - Financial derivatives </v>
          </cell>
        </row>
        <row r="464">
          <cell r="M464" t="str">
            <v xml:space="preserve">A9218:  Other Flows - Financial assets:  Domestic - Other accounts receivable </v>
          </cell>
          <cell r="O464" t="str">
            <v xml:space="preserve">C9218:  Other Flows - Financial assets:  Domestic - Other accounts receivable </v>
          </cell>
        </row>
        <row r="465">
          <cell r="M465" t="str">
            <v>A922:  Other Flows - Financial assets:  Foreign  [5222 + 5223 + 5224 + 5225 + 5226+ 5227 + 5228]</v>
          </cell>
          <cell r="O465" t="str">
            <v>C922:  Other Flows - Financial assets:  Foreign  [5222 + 5223 + 5224 + 5225 + 5226+ 5227 + 5228]</v>
          </cell>
        </row>
        <row r="466">
          <cell r="M466" t="str">
            <v xml:space="preserve">A9222:  Other Flows - Financial assets:  Foreign  - Currency and deposits </v>
          </cell>
          <cell r="O466" t="str">
            <v xml:space="preserve">C9222:  Other Flows - Financial assets:  Foreign  - Currency and deposits </v>
          </cell>
        </row>
        <row r="467">
          <cell r="M467" t="str">
            <v xml:space="preserve">A9223:  Other Flows - Financial assets:  Foreign  - Securities other than shares </v>
          </cell>
          <cell r="O467" t="str">
            <v xml:space="preserve">C9223:  Other Flows - Financial assets:  Foreign  - Securities other than shares </v>
          </cell>
        </row>
        <row r="468">
          <cell r="M468" t="str">
            <v xml:space="preserve">A9224:  Other Flows - Financial assets:  Foreign  - Loans </v>
          </cell>
          <cell r="O468" t="str">
            <v xml:space="preserve">C9224:  Other Flows - Financial assets:  Foreign  - Loans </v>
          </cell>
        </row>
        <row r="469">
          <cell r="M469" t="str">
            <v xml:space="preserve">A9225:  Other Flows - Financial assets:  Foreign  - Shares and other equity </v>
          </cell>
          <cell r="O469" t="str">
            <v xml:space="preserve">C9225:  Other Flows - Financial assets:  Foreign  - Shares and other equity </v>
          </cell>
        </row>
        <row r="470">
          <cell r="M470" t="str">
            <v xml:space="preserve">A9226:  Other Flows - Financial assets:  Foreign  - Insurance technical reserves </v>
          </cell>
          <cell r="O470" t="str">
            <v xml:space="preserve">C9226:  Other Flows - Financial assets:  Foreign  - Insurance technical reserves </v>
          </cell>
        </row>
        <row r="471">
          <cell r="M471" t="str">
            <v xml:space="preserve">A9227:  Other Flows - Financial assets:  Foreign  - Financial derivatives </v>
          </cell>
          <cell r="O471" t="str">
            <v xml:space="preserve">C9227:  Other Flows - Financial assets:  Foreign  - Financial derivatives </v>
          </cell>
        </row>
        <row r="472">
          <cell r="M472" t="str">
            <v xml:space="preserve">A9228:  Other Flows - Financial assets:  Foreign  - Other accounts receivable </v>
          </cell>
          <cell r="O472" t="str">
            <v xml:space="preserve">C9228:  Other Flows - Financial assets:  Foreign  - Other accounts receivable </v>
          </cell>
        </row>
        <row r="473">
          <cell r="M473" t="str">
            <v xml:space="preserve">A923:  Other Flows - Financial assets:  Monetary gold and SDRs </v>
          </cell>
          <cell r="O473" t="str">
            <v xml:space="preserve">C923:  Other Flows - Financial assets:  Monetary gold and SDRs </v>
          </cell>
        </row>
        <row r="474">
          <cell r="M474" t="str">
            <v xml:space="preserve">A93:  Other Flows - Liabilities [531+532] </v>
          </cell>
          <cell r="O474" t="str">
            <v xml:space="preserve">C93:  Other Flows - Liabilities [531+532] </v>
          </cell>
        </row>
        <row r="475">
          <cell r="M475" t="str">
            <v xml:space="preserve">A9302:  Other Flows - Liabilities:  Currency and deposits [5312+5322] </v>
          </cell>
          <cell r="O475" t="str">
            <v xml:space="preserve">C9302:  Other Flows - Liabilities:  Currency and deposits [5312+5322] </v>
          </cell>
        </row>
        <row r="476">
          <cell r="M476" t="str">
            <v xml:space="preserve">A9303:  Other Flows - Liabilities:  Securities other than shares [5313+5323] </v>
          </cell>
          <cell r="O476" t="str">
            <v xml:space="preserve">C9303:  Other Flows - Liabilities:  Securities other than shares [5313+5323] </v>
          </cell>
        </row>
        <row r="477">
          <cell r="M477" t="str">
            <v xml:space="preserve">A9304:  Other Flows - Liabilities:  Loans [5314+5324] </v>
          </cell>
          <cell r="O477" t="str">
            <v xml:space="preserve">C9304:  Other Flows - Liabilities:  Loans [5314+5324] </v>
          </cell>
        </row>
        <row r="478">
          <cell r="M478" t="str">
            <v xml:space="preserve">A9305:  Other Flows - Liabilities:  Shares and other equity [5315+5325] </v>
          </cell>
          <cell r="O478" t="str">
            <v xml:space="preserve">C9305:  Other Flows - Liabilities:  Shares and other equity [5315+5325] </v>
          </cell>
        </row>
        <row r="479">
          <cell r="M479" t="str">
            <v xml:space="preserve">A9306:  Other Flows - Liabilities:  Insurance technical reserves [5316+5326] </v>
          </cell>
          <cell r="O479" t="str">
            <v xml:space="preserve">C9306:  Other Flows - Liabilities:  Insurance technical reserves [5316+5326] </v>
          </cell>
        </row>
        <row r="480">
          <cell r="M480" t="str">
            <v xml:space="preserve">A9307:  Other Flows - Liabilities:  Financial derivatives [5317+5327] </v>
          </cell>
          <cell r="O480" t="str">
            <v xml:space="preserve">C9307:  Other Flows - Liabilities:  Financial derivatives [5317+5327] </v>
          </cell>
        </row>
        <row r="481">
          <cell r="M481" t="str">
            <v xml:space="preserve">A9308:  Other Flows - Liabilities:  Other accounts payable [5318+5328] </v>
          </cell>
          <cell r="O481" t="str">
            <v xml:space="preserve">C9308:  Other Flows - Liabilities:  Other accounts payable [5318+5328] </v>
          </cell>
        </row>
        <row r="482">
          <cell r="M482" t="str">
            <v>A931:  Other Flows - Liabilities:  Domestic  [5312 + 5313 + 5314 + 5315 + 5316+ 5317 + 5318]</v>
          </cell>
          <cell r="O482" t="str">
            <v>C931:  Other Flows - Liabilities:  Domestic  [5312 + 5313 + 5314 + 5315 + 5316+ 5317 + 5318]</v>
          </cell>
        </row>
        <row r="483">
          <cell r="M483" t="str">
            <v xml:space="preserve">A9312:  Other Flows - Liabilities:  Domestic - Currency and deposits </v>
          </cell>
          <cell r="O483" t="str">
            <v xml:space="preserve">C9312:  Other Flows - Liabilities:  Domestic - Currency and deposits </v>
          </cell>
        </row>
        <row r="484">
          <cell r="M484" t="str">
            <v xml:space="preserve">A9313:  Other Flows - Liabilities:  Domestic - Securities other than shares </v>
          </cell>
          <cell r="O484" t="str">
            <v xml:space="preserve">C9313:  Other Flows - Liabilities:  Domestic - Securities other than shares </v>
          </cell>
        </row>
        <row r="485">
          <cell r="M485" t="str">
            <v xml:space="preserve">A9314:  Other Flows - Liabilities:  Domestic - Loans </v>
          </cell>
          <cell r="O485" t="str">
            <v xml:space="preserve">C9314:  Other Flows - Liabilities:  Domestic - Loans </v>
          </cell>
        </row>
        <row r="486">
          <cell r="M486" t="str">
            <v xml:space="preserve">A9315:  Other Flows - Liabilities:  Domestic - Shares and other equity </v>
          </cell>
          <cell r="O486" t="str">
            <v xml:space="preserve">C9315:  Other Flows - Liabilities:  Domestic - Shares and other equity </v>
          </cell>
        </row>
        <row r="487">
          <cell r="M487" t="str">
            <v xml:space="preserve">A9316:  Other Flows - Liabilities:  Domestic - Insurance technical reserves </v>
          </cell>
          <cell r="O487" t="str">
            <v xml:space="preserve">C9316:  Other Flows - Liabilities:  Domestic - Insurance technical reserves </v>
          </cell>
        </row>
        <row r="488">
          <cell r="M488" t="str">
            <v xml:space="preserve">A9317:  Other Flows - Liabilities:  Domestic - Financial derivatives </v>
          </cell>
          <cell r="O488" t="str">
            <v xml:space="preserve">C9317:  Other Flows - Liabilities:  Domestic - Financial derivatives </v>
          </cell>
        </row>
        <row r="489">
          <cell r="M489" t="str">
            <v xml:space="preserve">A9318:  Other Flows - Liabilities:  Domestic - Other accounts payable </v>
          </cell>
          <cell r="O489" t="str">
            <v xml:space="preserve">C9318:  Other Flows - Liabilities:  Domestic - Other accounts payable </v>
          </cell>
        </row>
        <row r="490">
          <cell r="M490" t="str">
            <v>A932:  Other Flows - Liabilities:  Foreign [5322 + 5323 + 5324 + 5325 + 5326+ 5327 + 5328]</v>
          </cell>
          <cell r="O490" t="str">
            <v>C932:  Other Flows - Liabilities:  Foreign [5322 + 5323 + 5324 + 5325 + 5326+ 5327 + 5328]</v>
          </cell>
        </row>
        <row r="491">
          <cell r="M491" t="str">
            <v xml:space="preserve">A9322:  Other Flows - Liabilities:  Foreign  - Currency and deposits </v>
          </cell>
          <cell r="O491" t="str">
            <v xml:space="preserve">C9322:  Other Flows - Liabilities:  Foreign  - Currency and deposits </v>
          </cell>
        </row>
        <row r="492">
          <cell r="M492" t="str">
            <v xml:space="preserve">A9323:  Other Flows - Liabilities:  Foreign  - Securities other than shares </v>
          </cell>
          <cell r="O492" t="str">
            <v xml:space="preserve">C9323:  Other Flows - Liabilities:  Foreign  - Securities other than shares </v>
          </cell>
        </row>
        <row r="493">
          <cell r="M493" t="str">
            <v xml:space="preserve">A9324:  Other Flows - Liabilities:  Foreign  - Loans </v>
          </cell>
          <cell r="O493" t="str">
            <v xml:space="preserve">C9324:  Other Flows - Liabilities:  Foreign  - Loans </v>
          </cell>
        </row>
        <row r="494">
          <cell r="M494" t="str">
            <v xml:space="preserve">A9325:  Other Flows - Liabilities:  Foreign  - Shares and other equity </v>
          </cell>
          <cell r="O494" t="str">
            <v xml:space="preserve">C9325:  Other Flows - Liabilities:  Foreign  - Shares and other equity </v>
          </cell>
        </row>
        <row r="495">
          <cell r="M495" t="str">
            <v xml:space="preserve">A9326:  Other Flows - Liabilities:  Foreign  - Insurance technical reserves </v>
          </cell>
          <cell r="O495" t="str">
            <v xml:space="preserve">C9326:  Other Flows - Liabilities:  Foreign  - Insurance technical reserves </v>
          </cell>
        </row>
        <row r="496">
          <cell r="M496" t="str">
            <v xml:space="preserve">A9327:  Other Flows - Liabilities:  Foreign  - Financial derivatives </v>
          </cell>
          <cell r="O496" t="str">
            <v xml:space="preserve">C9327:  Other Flows - Liabilities:  Foreign  - Financial derivatives </v>
          </cell>
        </row>
        <row r="497">
          <cell r="M497" t="str">
            <v xml:space="preserve">A9328:  Other Flows - Liabilities:  Foreign  - Other accounts payable </v>
          </cell>
          <cell r="O497" t="str">
            <v xml:space="preserve">C9328:  Other Flows - Liabilities:  Foreign  - Other accounts payable </v>
          </cell>
        </row>
        <row r="512">
          <cell r="E512" t="str">
            <v>Budgetary central government</v>
          </cell>
        </row>
        <row r="513">
          <cell r="E513" t="str">
            <v>Extra- budgetary units</v>
          </cell>
        </row>
        <row r="514">
          <cell r="E514" t="str">
            <v>Social security funds</v>
          </cell>
        </row>
        <row r="515">
          <cell r="E515" t="str">
            <v>Central government</v>
          </cell>
        </row>
        <row r="516">
          <cell r="E516" t="str">
            <v>State governments</v>
          </cell>
        </row>
        <row r="517">
          <cell r="E517" t="str">
            <v>Local governments</v>
          </cell>
        </row>
        <row r="518">
          <cell r="E518" t="str">
            <v>General government</v>
          </cell>
        </row>
        <row r="519">
          <cell r="E519" t="str">
            <v xml:space="preserve">NFPCs </v>
          </cell>
        </row>
        <row r="520">
          <cell r="E520" t="str">
            <v>NFPS</v>
          </cell>
        </row>
        <row r="521">
          <cell r="E521" t="str">
            <v>Treasury Fund</v>
          </cell>
        </row>
        <row r="522">
          <cell r="E522" t="str">
            <v>Special Fund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3022-816E-4013-BF7E-2E74190222D2}">
  <sheetPr>
    <pageSetUpPr fitToPage="1"/>
  </sheetPr>
  <dimension ref="A1:U56"/>
  <sheetViews>
    <sheetView tabSelected="1" zoomScaleNormal="100" workbookViewId="0">
      <pane xSplit="5" ySplit="4" topLeftCell="F5" activePane="bottomRight" state="frozen"/>
      <selection pane="topRight" activeCell="R1" sqref="R1"/>
      <selection pane="bottomLeft" activeCell="A5" sqref="A5"/>
      <selection pane="bottomRight" activeCell="G14" sqref="G14"/>
    </sheetView>
  </sheetViews>
  <sheetFormatPr defaultColWidth="9.140625" defaultRowHeight="15" x14ac:dyDescent="0.25"/>
  <cols>
    <col min="1" max="1" width="7.28515625" style="5" bestFit="1" customWidth="1"/>
    <col min="2" max="2" width="52.28515625" style="5" customWidth="1"/>
    <col min="3" max="14" width="16" style="5" customWidth="1"/>
    <col min="15" max="16" width="12.85546875" style="5" bestFit="1" customWidth="1"/>
    <col min="17" max="17" width="11.85546875" style="5" bestFit="1" customWidth="1"/>
    <col min="18" max="20" width="9.140625" style="5"/>
    <col min="21" max="21" width="13.85546875" style="5" bestFit="1" customWidth="1"/>
    <col min="22" max="16384" width="9.140625" style="5"/>
  </cols>
  <sheetData>
    <row r="1" spans="1:19" ht="21" x14ac:dyDescent="0.25">
      <c r="A1" s="4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9" ht="14.45" customHeight="1" x14ac:dyDescent="0.25">
      <c r="A2" s="201" t="s">
        <v>1</v>
      </c>
      <c r="B2" s="201"/>
      <c r="C2" s="202" t="s">
        <v>2</v>
      </c>
      <c r="D2" s="203"/>
      <c r="E2" s="204"/>
      <c r="F2" s="197"/>
      <c r="G2" s="197"/>
      <c r="H2" s="198"/>
      <c r="I2" s="199" t="s">
        <v>5</v>
      </c>
      <c r="J2" s="197"/>
      <c r="K2" s="197"/>
      <c r="L2" s="198"/>
      <c r="M2" s="205" t="s">
        <v>6</v>
      </c>
      <c r="N2" s="206"/>
      <c r="O2" s="6"/>
      <c r="P2" s="6"/>
    </row>
    <row r="3" spans="1:19" ht="19.5" customHeight="1" x14ac:dyDescent="0.25">
      <c r="A3" s="201"/>
      <c r="B3" s="201"/>
      <c r="C3" s="217" t="s">
        <v>3</v>
      </c>
      <c r="D3" s="217" t="s">
        <v>4</v>
      </c>
      <c r="E3" s="217" t="s">
        <v>5</v>
      </c>
      <c r="F3" s="211">
        <v>44896</v>
      </c>
      <c r="G3" s="211">
        <v>44986</v>
      </c>
      <c r="H3" s="211">
        <v>45078</v>
      </c>
      <c r="I3" s="211">
        <v>45170</v>
      </c>
      <c r="J3" s="211">
        <v>45261</v>
      </c>
      <c r="K3" s="211">
        <v>45352</v>
      </c>
      <c r="L3" s="211">
        <v>45444</v>
      </c>
      <c r="M3" s="211">
        <v>45536</v>
      </c>
      <c r="N3" s="211">
        <v>45627</v>
      </c>
      <c r="O3" s="7"/>
      <c r="P3" s="7"/>
    </row>
    <row r="4" spans="1:19" s="10" customFormat="1" ht="13.9" customHeight="1" x14ac:dyDescent="0.25">
      <c r="A4" s="8"/>
      <c r="B4" s="8" t="s">
        <v>169</v>
      </c>
      <c r="C4" s="218"/>
      <c r="D4" s="218"/>
      <c r="E4" s="218"/>
      <c r="F4" s="212"/>
      <c r="G4" s="212"/>
      <c r="H4" s="212"/>
      <c r="I4" s="212"/>
      <c r="J4" s="212"/>
      <c r="K4" s="212"/>
      <c r="L4" s="212"/>
      <c r="M4" s="212"/>
      <c r="N4" s="212"/>
      <c r="O4" s="9"/>
      <c r="P4" s="9"/>
    </row>
    <row r="5" spans="1:19" s="10" customFormat="1" ht="18" customHeight="1" x14ac:dyDescent="0.25">
      <c r="A5" s="11">
        <v>1</v>
      </c>
      <c r="B5" s="12" t="s">
        <v>7</v>
      </c>
      <c r="C5" s="52">
        <v>836.70228262000001</v>
      </c>
      <c r="D5" s="52">
        <v>898.84500042000002</v>
      </c>
      <c r="E5" s="52">
        <v>1154.5729118500001</v>
      </c>
      <c r="F5" s="13">
        <v>225.30332195999998</v>
      </c>
      <c r="G5" s="13">
        <v>233.09923057000003</v>
      </c>
      <c r="H5" s="13">
        <v>254.30741523999998</v>
      </c>
      <c r="I5" s="13">
        <v>247.86906094999998</v>
      </c>
      <c r="J5" s="13">
        <v>261.59525970999999</v>
      </c>
      <c r="K5" s="13">
        <v>259.20313223999995</v>
      </c>
      <c r="L5" s="13">
        <v>385.90545895000002</v>
      </c>
      <c r="M5" s="13">
        <v>239.34607335999999</v>
      </c>
      <c r="N5" s="13">
        <v>278.26449454999999</v>
      </c>
      <c r="O5" s="14"/>
      <c r="P5" s="14"/>
      <c r="Q5" s="15"/>
      <c r="R5" s="16"/>
      <c r="S5" s="16"/>
    </row>
    <row r="6" spans="1:19" s="21" customFormat="1" ht="18" customHeight="1" x14ac:dyDescent="0.25">
      <c r="A6" s="17">
        <v>11</v>
      </c>
      <c r="B6" s="18" t="s">
        <v>8</v>
      </c>
      <c r="C6" s="53">
        <v>555.54773600999999</v>
      </c>
      <c r="D6" s="53">
        <v>673.93480106999993</v>
      </c>
      <c r="E6" s="53">
        <v>784.86540453999999</v>
      </c>
      <c r="F6" s="19">
        <v>181.62499208999998</v>
      </c>
      <c r="G6" s="19">
        <v>166.97882255000002</v>
      </c>
      <c r="H6" s="19">
        <v>169.73082497999999</v>
      </c>
      <c r="I6" s="19">
        <v>184.21397413999998</v>
      </c>
      <c r="J6" s="19">
        <v>217.35587734000001</v>
      </c>
      <c r="K6" s="19">
        <v>178.96786253999997</v>
      </c>
      <c r="L6" s="19">
        <v>204.32769052</v>
      </c>
      <c r="M6" s="19">
        <v>191.13595806999999</v>
      </c>
      <c r="N6" s="19">
        <v>233.45827187999998</v>
      </c>
      <c r="O6" s="20"/>
      <c r="P6" s="20"/>
      <c r="Q6" s="15"/>
      <c r="R6" s="16"/>
      <c r="S6" s="16"/>
    </row>
    <row r="7" spans="1:19" s="21" customFormat="1" ht="18" customHeight="1" x14ac:dyDescent="0.25">
      <c r="A7" s="17">
        <v>13</v>
      </c>
      <c r="B7" s="18" t="s">
        <v>9</v>
      </c>
      <c r="C7" s="53">
        <v>199.40511766999998</v>
      </c>
      <c r="D7" s="53">
        <v>141.27887238</v>
      </c>
      <c r="E7" s="53">
        <v>269.91099267999999</v>
      </c>
      <c r="F7" s="19">
        <v>32.285860730000003</v>
      </c>
      <c r="G7" s="19">
        <v>46.000361900000001</v>
      </c>
      <c r="H7" s="19">
        <v>48.181400609999997</v>
      </c>
      <c r="I7" s="19">
        <v>47.075334900000001</v>
      </c>
      <c r="J7" s="19">
        <v>26.390527930000001</v>
      </c>
      <c r="K7" s="19">
        <v>60.540587709999997</v>
      </c>
      <c r="L7" s="19">
        <v>135.90454213999999</v>
      </c>
      <c r="M7" s="19">
        <v>23.30212379</v>
      </c>
      <c r="N7" s="19">
        <v>30.451094829999999</v>
      </c>
      <c r="O7" s="20"/>
      <c r="P7" s="20"/>
      <c r="Q7" s="15"/>
      <c r="R7" s="16"/>
      <c r="S7" s="16"/>
    </row>
    <row r="8" spans="1:19" s="21" customFormat="1" ht="18" customHeight="1" x14ac:dyDescent="0.25">
      <c r="A8" s="17">
        <v>14</v>
      </c>
      <c r="B8" s="18" t="s">
        <v>10</v>
      </c>
      <c r="C8" s="53">
        <v>81.749428940000001</v>
      </c>
      <c r="D8" s="53">
        <v>83.631326970000003</v>
      </c>
      <c r="E8" s="53">
        <v>99.796514630000004</v>
      </c>
      <c r="F8" s="19">
        <v>11.392469140000001</v>
      </c>
      <c r="G8" s="19">
        <v>20.120046119999998</v>
      </c>
      <c r="H8" s="19">
        <v>36.395189649999999</v>
      </c>
      <c r="I8" s="19">
        <v>16.579751910000002</v>
      </c>
      <c r="J8" s="19">
        <v>17.84885444</v>
      </c>
      <c r="K8" s="19">
        <v>19.694681989999999</v>
      </c>
      <c r="L8" s="19">
        <v>45.673226290000002</v>
      </c>
      <c r="M8" s="19">
        <v>24.907991499999998</v>
      </c>
      <c r="N8" s="19">
        <v>14.35512784</v>
      </c>
      <c r="O8" s="20"/>
      <c r="P8" s="20"/>
      <c r="Q8" s="15"/>
      <c r="R8" s="16"/>
      <c r="S8" s="16"/>
    </row>
    <row r="9" spans="1:19" s="10" customFormat="1" ht="18" customHeight="1" x14ac:dyDescent="0.25">
      <c r="A9" s="11">
        <v>2</v>
      </c>
      <c r="B9" s="12" t="s">
        <v>11</v>
      </c>
      <c r="C9" s="52">
        <v>694.9311602801007</v>
      </c>
      <c r="D9" s="52">
        <v>707.15722556223966</v>
      </c>
      <c r="E9" s="52">
        <v>803.71133033995864</v>
      </c>
      <c r="F9" s="13">
        <v>162.52502579672398</v>
      </c>
      <c r="G9" s="13">
        <v>188.3825220462306</v>
      </c>
      <c r="H9" s="13">
        <v>192.79748966141722</v>
      </c>
      <c r="I9" s="13">
        <v>173.85948225863572</v>
      </c>
      <c r="J9" s="13">
        <v>189.59752041735464</v>
      </c>
      <c r="K9" s="13">
        <v>211.82114136965322</v>
      </c>
      <c r="L9" s="13">
        <v>228.43318629431516</v>
      </c>
      <c r="M9" s="13">
        <v>197.91094341578693</v>
      </c>
      <c r="N9" s="13">
        <v>184.07440111393467</v>
      </c>
      <c r="O9" s="14"/>
      <c r="P9" s="14"/>
      <c r="Q9" s="16"/>
      <c r="R9" s="16"/>
    </row>
    <row r="10" spans="1:19" s="21" customFormat="1" ht="18" customHeight="1" x14ac:dyDescent="0.25">
      <c r="A10" s="17">
        <v>21</v>
      </c>
      <c r="B10" s="18" t="s">
        <v>12</v>
      </c>
      <c r="C10" s="53">
        <v>281.46076758999999</v>
      </c>
      <c r="D10" s="53">
        <v>278.77646371000003</v>
      </c>
      <c r="E10" s="53">
        <v>295.89180106999999</v>
      </c>
      <c r="F10" s="19">
        <v>74.414414759999985</v>
      </c>
      <c r="G10" s="19">
        <v>64.199323460000016</v>
      </c>
      <c r="H10" s="19">
        <v>76.456880670000004</v>
      </c>
      <c r="I10" s="19">
        <v>66.08343223</v>
      </c>
      <c r="J10" s="19">
        <v>81.467632739999999</v>
      </c>
      <c r="K10" s="19">
        <v>78.09116161</v>
      </c>
      <c r="L10" s="19">
        <v>70.249574490000001</v>
      </c>
      <c r="M10" s="19">
        <v>81.790765230000005</v>
      </c>
      <c r="N10" s="19">
        <v>73.80709469</v>
      </c>
      <c r="O10" s="20"/>
      <c r="P10" s="20"/>
      <c r="Q10" s="15"/>
    </row>
    <row r="11" spans="1:19" s="21" customFormat="1" ht="18" customHeight="1" x14ac:dyDescent="0.25">
      <c r="A11" s="17">
        <v>22</v>
      </c>
      <c r="B11" s="18" t="s">
        <v>13</v>
      </c>
      <c r="C11" s="53">
        <v>176.48449662000002</v>
      </c>
      <c r="D11" s="53">
        <v>187.93924193000001</v>
      </c>
      <c r="E11" s="53">
        <v>255.06070180999998</v>
      </c>
      <c r="F11" s="19">
        <v>43.999543709999998</v>
      </c>
      <c r="G11" s="19">
        <v>50.383522849999999</v>
      </c>
      <c r="H11" s="19">
        <v>47.15924974</v>
      </c>
      <c r="I11" s="19">
        <v>43.507037079999996</v>
      </c>
      <c r="J11" s="19">
        <v>48.82165036</v>
      </c>
      <c r="K11" s="19">
        <v>55.541832540000001</v>
      </c>
      <c r="L11" s="19">
        <v>107.19018183</v>
      </c>
      <c r="M11" s="19">
        <v>52.29411961000001</v>
      </c>
      <c r="N11" s="19">
        <v>55.968924090000002</v>
      </c>
      <c r="O11" s="20"/>
      <c r="P11" s="20"/>
      <c r="Q11" s="15"/>
    </row>
    <row r="12" spans="1:19" s="21" customFormat="1" ht="18" customHeight="1" x14ac:dyDescent="0.25">
      <c r="A12" s="17">
        <v>24</v>
      </c>
      <c r="B12" s="18" t="s">
        <v>14</v>
      </c>
      <c r="C12" s="53">
        <v>10.586818770100773</v>
      </c>
      <c r="D12" s="53">
        <v>12.666263072239628</v>
      </c>
      <c r="E12" s="53">
        <v>14.369095179958705</v>
      </c>
      <c r="F12" s="19">
        <v>1.5505651967239791</v>
      </c>
      <c r="G12" s="19">
        <v>4.5325619162305566</v>
      </c>
      <c r="H12" s="19">
        <v>1.8603530614171979</v>
      </c>
      <c r="I12" s="19">
        <v>5.1023865886357358</v>
      </c>
      <c r="J12" s="19">
        <v>2.2445376873546254</v>
      </c>
      <c r="K12" s="19">
        <v>4.6879482596531981</v>
      </c>
      <c r="L12" s="19">
        <v>2.3342226443151466</v>
      </c>
      <c r="M12" s="19">
        <v>4.3920000657868714</v>
      </c>
      <c r="N12" s="19">
        <v>2.1976448139346658</v>
      </c>
      <c r="O12" s="20"/>
      <c r="P12" s="20"/>
      <c r="Q12" s="15"/>
    </row>
    <row r="13" spans="1:19" s="21" customFormat="1" ht="18" customHeight="1" x14ac:dyDescent="0.25">
      <c r="A13" s="17">
        <v>25</v>
      </c>
      <c r="B13" s="18" t="s">
        <v>15</v>
      </c>
      <c r="C13" s="53">
        <v>10.126050490000001</v>
      </c>
      <c r="D13" s="53">
        <v>4.4000000000000004</v>
      </c>
      <c r="E13" s="53">
        <v>10.75</v>
      </c>
      <c r="F13" s="19">
        <v>2.4462003800000001</v>
      </c>
      <c r="G13" s="19">
        <v>0.75279716000000008</v>
      </c>
      <c r="H13" s="19">
        <v>0.25</v>
      </c>
      <c r="I13" s="19">
        <v>0.05</v>
      </c>
      <c r="J13" s="19">
        <v>9.7702299200000002</v>
      </c>
      <c r="K13" s="19">
        <v>0</v>
      </c>
      <c r="L13" s="19">
        <v>0.92977007999999994</v>
      </c>
      <c r="M13" s="19">
        <v>0.15000000000000002</v>
      </c>
      <c r="N13" s="19">
        <v>0</v>
      </c>
      <c r="O13" s="20"/>
      <c r="P13" s="20"/>
      <c r="Q13" s="15"/>
    </row>
    <row r="14" spans="1:19" s="21" customFormat="1" ht="18" customHeight="1" x14ac:dyDescent="0.25">
      <c r="A14" s="17">
        <v>26</v>
      </c>
      <c r="B14" s="18" t="s">
        <v>9</v>
      </c>
      <c r="C14" s="53">
        <v>173.48968912999999</v>
      </c>
      <c r="D14" s="53">
        <v>178.23731970999998</v>
      </c>
      <c r="E14" s="53">
        <v>185.47282112000002</v>
      </c>
      <c r="F14" s="19">
        <v>32.91349701</v>
      </c>
      <c r="G14" s="19">
        <v>54.874492290000006</v>
      </c>
      <c r="H14" s="19">
        <v>52.618409429999993</v>
      </c>
      <c r="I14" s="19">
        <v>48.154335680000003</v>
      </c>
      <c r="J14" s="19">
        <v>36.903631060000002</v>
      </c>
      <c r="K14" s="19">
        <v>63.025814830000002</v>
      </c>
      <c r="L14" s="19">
        <v>37.389039550000007</v>
      </c>
      <c r="M14" s="19">
        <v>50.593081570000003</v>
      </c>
      <c r="N14" s="19">
        <v>39.488997429999998</v>
      </c>
      <c r="O14" s="20"/>
      <c r="P14" s="20"/>
      <c r="Q14" s="15"/>
    </row>
    <row r="15" spans="1:19" s="21" customFormat="1" ht="18" customHeight="1" x14ac:dyDescent="0.25">
      <c r="A15" s="17">
        <v>27</v>
      </c>
      <c r="B15" s="18" t="s">
        <v>16</v>
      </c>
      <c r="C15" s="53">
        <v>12.72329266</v>
      </c>
      <c r="D15" s="53">
        <v>35.626748880000001</v>
      </c>
      <c r="E15" s="53">
        <v>34.717995139999999</v>
      </c>
      <c r="F15" s="19">
        <v>5.3330629700000003</v>
      </c>
      <c r="G15" s="19">
        <v>10.64096617</v>
      </c>
      <c r="H15" s="19">
        <v>11.957334400000001</v>
      </c>
      <c r="I15" s="19">
        <v>9.1396415900000001</v>
      </c>
      <c r="J15" s="19">
        <v>8.9439846799999998</v>
      </c>
      <c r="K15" s="19">
        <v>8.606792089999999</v>
      </c>
      <c r="L15" s="19">
        <v>8.0275767800000004</v>
      </c>
      <c r="M15" s="19">
        <v>6.9534747299999999</v>
      </c>
      <c r="N15" s="19">
        <v>9.1078401199999988</v>
      </c>
      <c r="O15" s="20"/>
      <c r="P15" s="20"/>
      <c r="Q15" s="15"/>
    </row>
    <row r="16" spans="1:19" s="21" customFormat="1" ht="18" customHeight="1" x14ac:dyDescent="0.25">
      <c r="A16" s="17">
        <v>28</v>
      </c>
      <c r="B16" s="18" t="s">
        <v>17</v>
      </c>
      <c r="C16" s="53">
        <v>30.060045020000004</v>
      </c>
      <c r="D16" s="53">
        <v>9.5111882600000008</v>
      </c>
      <c r="E16" s="53">
        <v>7.4489160199999978</v>
      </c>
      <c r="F16" s="19">
        <v>1.8677417699999996</v>
      </c>
      <c r="G16" s="19">
        <v>2.9988581999999995</v>
      </c>
      <c r="H16" s="19">
        <v>2.4952623600000012</v>
      </c>
      <c r="I16" s="19">
        <v>1.8226490899999981</v>
      </c>
      <c r="J16" s="19">
        <v>1.4458539699999988</v>
      </c>
      <c r="K16" s="19">
        <v>1.867592039999999</v>
      </c>
      <c r="L16" s="19">
        <v>2.3128209200000018</v>
      </c>
      <c r="M16" s="19">
        <v>1.737502209999999</v>
      </c>
      <c r="N16" s="19">
        <v>3.5038999699999986</v>
      </c>
      <c r="O16" s="20"/>
      <c r="P16" s="20"/>
      <c r="Q16" s="15"/>
    </row>
    <row r="17" spans="1:21" s="21" customFormat="1" ht="18" customHeight="1" x14ac:dyDescent="0.25">
      <c r="A17" s="22"/>
      <c r="B17" s="18"/>
      <c r="C17" s="53"/>
      <c r="D17" s="53"/>
      <c r="E17" s="53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</row>
    <row r="18" spans="1:21" s="10" customFormat="1" ht="18" customHeight="1" x14ac:dyDescent="0.25">
      <c r="A18" s="23" t="s">
        <v>170</v>
      </c>
      <c r="B18" s="12" t="s">
        <v>18</v>
      </c>
      <c r="C18" s="52">
        <f>C5-C9</f>
        <v>141.77112233989931</v>
      </c>
      <c r="D18" s="52">
        <f>D5-D9</f>
        <v>191.68777485776036</v>
      </c>
      <c r="E18" s="52">
        <f>E5-E9</f>
        <v>350.86158151004145</v>
      </c>
      <c r="F18" s="13">
        <f t="shared" ref="F18:M18" si="0">F5-F9</f>
        <v>62.778296163275996</v>
      </c>
      <c r="G18" s="13">
        <f t="shared" si="0"/>
        <v>44.716708523769427</v>
      </c>
      <c r="H18" s="13">
        <f t="shared" si="0"/>
        <v>61.509925578582767</v>
      </c>
      <c r="I18" s="13">
        <f t="shared" si="0"/>
        <v>74.009578691364254</v>
      </c>
      <c r="J18" s="13">
        <f t="shared" si="0"/>
        <v>71.997739292645349</v>
      </c>
      <c r="K18" s="13">
        <f t="shared" si="0"/>
        <v>47.381990870346726</v>
      </c>
      <c r="L18" s="13">
        <f t="shared" si="0"/>
        <v>157.47227265568486</v>
      </c>
      <c r="M18" s="13">
        <f t="shared" si="0"/>
        <v>41.43512994421306</v>
      </c>
      <c r="N18" s="13">
        <f t="shared" ref="N18" si="1">N5-N9</f>
        <v>94.190093436065325</v>
      </c>
      <c r="O18" s="14"/>
      <c r="P18" s="14"/>
    </row>
    <row r="19" spans="1:21" s="10" customFormat="1" ht="18" customHeight="1" x14ac:dyDescent="0.25">
      <c r="A19" s="23"/>
      <c r="B19" s="12"/>
      <c r="C19" s="52"/>
      <c r="D19" s="52"/>
      <c r="E19" s="52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4"/>
    </row>
    <row r="20" spans="1:21" s="10" customFormat="1" ht="18" customHeight="1" x14ac:dyDescent="0.25">
      <c r="A20" s="23"/>
      <c r="B20" s="12" t="s">
        <v>19</v>
      </c>
      <c r="C20" s="52"/>
      <c r="D20" s="52"/>
      <c r="E20" s="52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4"/>
    </row>
    <row r="21" spans="1:21" s="10" customFormat="1" ht="18" customHeight="1" x14ac:dyDescent="0.25">
      <c r="A21" s="11">
        <v>31</v>
      </c>
      <c r="B21" s="12" t="s">
        <v>20</v>
      </c>
      <c r="C21" s="52">
        <v>25.248341830760161</v>
      </c>
      <c r="D21" s="52">
        <v>114.61782534604963</v>
      </c>
      <c r="E21" s="52">
        <v>49.87650239971623</v>
      </c>
      <c r="F21" s="13">
        <v>45.717057538173194</v>
      </c>
      <c r="G21" s="13">
        <v>9.0253201016894433</v>
      </c>
      <c r="H21" s="13">
        <v>22.675605930852853</v>
      </c>
      <c r="I21" s="13">
        <v>11.941543059188511</v>
      </c>
      <c r="J21" s="13">
        <v>1.2824871719413473</v>
      </c>
      <c r="K21" s="13">
        <v>9.3102986067691731</v>
      </c>
      <c r="L21" s="13">
        <v>27.342173561817198</v>
      </c>
      <c r="M21" s="13">
        <v>31.51245830510986</v>
      </c>
      <c r="N21" s="13">
        <v>42.881777668978131</v>
      </c>
      <c r="O21" s="14"/>
      <c r="P21" s="14"/>
    </row>
    <row r="22" spans="1:21" s="21" customFormat="1" ht="18" customHeight="1" x14ac:dyDescent="0.25">
      <c r="A22" s="17">
        <v>311</v>
      </c>
      <c r="B22" s="18" t="s">
        <v>21</v>
      </c>
      <c r="C22" s="53">
        <v>25.248341830760161</v>
      </c>
      <c r="D22" s="53">
        <v>114.61782534604963</v>
      </c>
      <c r="E22" s="53">
        <v>49.87650239971623</v>
      </c>
      <c r="F22" s="19">
        <v>45.717057538173194</v>
      </c>
      <c r="G22" s="19">
        <v>9.0253201016894433</v>
      </c>
      <c r="H22" s="19">
        <v>22.675605930852853</v>
      </c>
      <c r="I22" s="19">
        <v>11.941543059188511</v>
      </c>
      <c r="J22" s="19">
        <v>1.2824871719413473</v>
      </c>
      <c r="K22" s="19">
        <v>9.3102986067691731</v>
      </c>
      <c r="L22" s="19">
        <v>27.342173561817198</v>
      </c>
      <c r="M22" s="19">
        <v>31.51245830510986</v>
      </c>
      <c r="N22" s="19">
        <v>42.881777668978131</v>
      </c>
      <c r="O22" s="20"/>
      <c r="P22" s="20"/>
    </row>
    <row r="23" spans="1:21" s="21" customFormat="1" ht="18" customHeight="1" x14ac:dyDescent="0.25">
      <c r="A23" s="17"/>
      <c r="B23" s="18"/>
      <c r="C23" s="53"/>
      <c r="D23" s="53"/>
      <c r="E23" s="53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</row>
    <row r="24" spans="1:21" s="10" customFormat="1" ht="18" customHeight="1" x14ac:dyDescent="0.25">
      <c r="A24" s="24" t="s">
        <v>22</v>
      </c>
      <c r="B24" s="25" t="s">
        <v>23</v>
      </c>
      <c r="C24" s="52">
        <v>720.17950211086088</v>
      </c>
      <c r="D24" s="52">
        <v>821.77505090828924</v>
      </c>
      <c r="E24" s="52">
        <v>853.58783273967492</v>
      </c>
      <c r="F24" s="13">
        <v>208.24208333489719</v>
      </c>
      <c r="G24" s="13">
        <v>197.40784214792004</v>
      </c>
      <c r="H24" s="13">
        <v>215.47309559227006</v>
      </c>
      <c r="I24" s="13">
        <v>185.80102531782424</v>
      </c>
      <c r="J24" s="13">
        <v>190.88000758929599</v>
      </c>
      <c r="K24" s="13">
        <v>221.1314399764224</v>
      </c>
      <c r="L24" s="13">
        <v>255.77535985613235</v>
      </c>
      <c r="M24" s="13">
        <v>229.42340172089678</v>
      </c>
      <c r="N24" s="13">
        <v>226.95617878291279</v>
      </c>
      <c r="O24" s="14"/>
      <c r="P24" s="14"/>
    </row>
    <row r="25" spans="1:21" s="21" customFormat="1" ht="18" customHeight="1" x14ac:dyDescent="0.25">
      <c r="A25" s="17"/>
      <c r="B25" s="18"/>
      <c r="C25" s="53"/>
      <c r="D25" s="53"/>
      <c r="E25" s="53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</row>
    <row r="26" spans="1:21" s="10" customFormat="1" ht="18" customHeight="1" x14ac:dyDescent="0.25">
      <c r="A26" s="11" t="s">
        <v>171</v>
      </c>
      <c r="B26" s="12" t="s">
        <v>24</v>
      </c>
      <c r="C26" s="52">
        <v>116.52278050913912</v>
      </c>
      <c r="D26" s="52">
        <v>77.069949511710774</v>
      </c>
      <c r="E26" s="52">
        <v>300.98507911032516</v>
      </c>
      <c r="F26" s="13">
        <v>17.061238625102789</v>
      </c>
      <c r="G26" s="13">
        <v>35.691388422079996</v>
      </c>
      <c r="H26" s="13">
        <v>38.834319647729927</v>
      </c>
      <c r="I26" s="13">
        <v>62.068035632175736</v>
      </c>
      <c r="J26" s="13">
        <v>70.715252120704008</v>
      </c>
      <c r="K26" s="13">
        <v>38.071692263577546</v>
      </c>
      <c r="L26" s="13">
        <v>130.13009909386767</v>
      </c>
      <c r="M26" s="13">
        <v>9.9226716391032141</v>
      </c>
      <c r="N26" s="13">
        <v>51.308315767087208</v>
      </c>
      <c r="O26" s="14"/>
      <c r="P26" s="14"/>
    </row>
    <row r="27" spans="1:21" s="10" customFormat="1" ht="18" customHeight="1" x14ac:dyDescent="0.25">
      <c r="A27" s="11"/>
      <c r="B27" s="12"/>
      <c r="C27" s="52"/>
      <c r="D27" s="52"/>
      <c r="E27" s="52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</row>
    <row r="28" spans="1:21" s="10" customFormat="1" ht="18" customHeight="1" x14ac:dyDescent="0.25">
      <c r="A28" s="11"/>
      <c r="B28" s="26" t="s">
        <v>25</v>
      </c>
      <c r="C28" s="52"/>
      <c r="D28" s="52"/>
      <c r="E28" s="52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4"/>
    </row>
    <row r="29" spans="1:21" s="10" customFormat="1" ht="18" customHeight="1" x14ac:dyDescent="0.25">
      <c r="A29" s="11">
        <v>32</v>
      </c>
      <c r="B29" s="12" t="s">
        <v>26</v>
      </c>
      <c r="C29" s="52">
        <v>60.888197500882328</v>
      </c>
      <c r="D29" s="52">
        <v>5.7934045770064735</v>
      </c>
      <c r="E29" s="52">
        <v>215.96787562</v>
      </c>
      <c r="F29" s="13">
        <v>14.158008502853146</v>
      </c>
      <c r="G29" s="13">
        <v>7.1917100000000076</v>
      </c>
      <c r="H29" s="13">
        <v>26.999259999999978</v>
      </c>
      <c r="I29" s="13">
        <v>31.535049999999988</v>
      </c>
      <c r="J29" s="13">
        <v>58.563810000000032</v>
      </c>
      <c r="K29" s="13">
        <v>7.7771631363725788</v>
      </c>
      <c r="L29" s="13">
        <v>118.09185248362741</v>
      </c>
      <c r="M29" s="13">
        <v>-18.635425620000046</v>
      </c>
      <c r="N29" s="13">
        <v>38.873580000000025</v>
      </c>
      <c r="O29" s="14"/>
      <c r="P29" s="14"/>
    </row>
    <row r="30" spans="1:21" s="21" customFormat="1" ht="18" customHeight="1" x14ac:dyDescent="0.25">
      <c r="A30" s="17">
        <v>321</v>
      </c>
      <c r="B30" s="18" t="s">
        <v>27</v>
      </c>
      <c r="C30" s="53">
        <v>60.888197500882328</v>
      </c>
      <c r="D30" s="53">
        <v>5.7934045770064735</v>
      </c>
      <c r="E30" s="53">
        <v>215.96787562</v>
      </c>
      <c r="F30" s="19">
        <v>14.158008502853146</v>
      </c>
      <c r="G30" s="19">
        <v>7.1917100000000076</v>
      </c>
      <c r="H30" s="19">
        <v>26.999259999999978</v>
      </c>
      <c r="I30" s="19">
        <v>31.535049999999988</v>
      </c>
      <c r="J30" s="19">
        <v>58.563810000000032</v>
      </c>
      <c r="K30" s="19">
        <v>7.7771631363725788</v>
      </c>
      <c r="L30" s="19">
        <v>118.09185248362741</v>
      </c>
      <c r="M30" s="19">
        <v>-18.635425620000046</v>
      </c>
      <c r="N30" s="19">
        <v>38.873580000000025</v>
      </c>
      <c r="O30" s="20"/>
      <c r="P30" s="20"/>
    </row>
    <row r="31" spans="1:21" s="10" customFormat="1" ht="18" customHeight="1" x14ac:dyDescent="0.25">
      <c r="A31" s="11">
        <v>33</v>
      </c>
      <c r="B31" s="12" t="s">
        <v>28</v>
      </c>
      <c r="C31" s="52">
        <v>-55.634583008256811</v>
      </c>
      <c r="D31" s="52">
        <v>-71.276544934704162</v>
      </c>
      <c r="E31" s="52">
        <v>-85.017203490324945</v>
      </c>
      <c r="F31" s="13">
        <v>-2.9032301222496542</v>
      </c>
      <c r="G31" s="13">
        <v>-28.499678422079974</v>
      </c>
      <c r="H31" s="13">
        <v>-11.835059647729937</v>
      </c>
      <c r="I31" s="13">
        <v>-30.532985632175759</v>
      </c>
      <c r="J31" s="13">
        <v>-12.151442120703971</v>
      </c>
      <c r="K31" s="13">
        <v>-30.294529127204974</v>
      </c>
      <c r="L31" s="13">
        <v>-12.038246610240249</v>
      </c>
      <c r="M31" s="13">
        <v>-28.558097259103249</v>
      </c>
      <c r="N31" s="13">
        <v>-12.434735767087176</v>
      </c>
      <c r="U31" s="27"/>
    </row>
    <row r="32" spans="1:21" s="21" customFormat="1" ht="18" customHeight="1" x14ac:dyDescent="0.25">
      <c r="A32" s="17">
        <v>331</v>
      </c>
      <c r="B32" s="18" t="s">
        <v>27</v>
      </c>
      <c r="C32" s="53">
        <v>-2.8933705099999996</v>
      </c>
      <c r="D32" s="53">
        <v>-1.0601136200000001</v>
      </c>
      <c r="E32" s="53">
        <v>-2.1245824899999999</v>
      </c>
      <c r="F32" s="19">
        <v>-0.26202160999999996</v>
      </c>
      <c r="G32" s="19">
        <v>-0.26786864999999999</v>
      </c>
      <c r="H32" s="19">
        <v>-0.27369226000000002</v>
      </c>
      <c r="I32" s="19">
        <v>-0.65882498</v>
      </c>
      <c r="J32" s="19">
        <v>-0.66737298999999994</v>
      </c>
      <c r="K32" s="19">
        <v>-0.39668505999999998</v>
      </c>
      <c r="L32" s="19">
        <v>-0.40169946000000001</v>
      </c>
      <c r="M32" s="19">
        <v>-0.42024852055182899</v>
      </c>
      <c r="N32" s="19">
        <v>-0.42581626256497196</v>
      </c>
      <c r="O32" s="10"/>
      <c r="P32" s="10"/>
      <c r="Q32" s="10"/>
    </row>
    <row r="33" spans="1:17" s="21" customFormat="1" ht="18" customHeight="1" x14ac:dyDescent="0.25">
      <c r="A33" s="28">
        <v>332</v>
      </c>
      <c r="B33" s="18" t="s">
        <v>29</v>
      </c>
      <c r="C33" s="53">
        <v>-52.741212498256814</v>
      </c>
      <c r="D33" s="53">
        <v>-70.216431314704167</v>
      </c>
      <c r="E33" s="53">
        <v>-82.892621000324951</v>
      </c>
      <c r="F33" s="19">
        <v>-2.641208512249654</v>
      </c>
      <c r="G33" s="19">
        <v>-28.231809772079973</v>
      </c>
      <c r="H33" s="19">
        <v>-11.561367387729936</v>
      </c>
      <c r="I33" s="19">
        <v>-29.87416065217576</v>
      </c>
      <c r="J33" s="19">
        <v>-11.48406913070397</v>
      </c>
      <c r="K33" s="19">
        <v>-29.897844067204975</v>
      </c>
      <c r="L33" s="19">
        <v>-11.636547150240249</v>
      </c>
      <c r="M33" s="19">
        <v>-28.137848738551419</v>
      </c>
      <c r="N33" s="19">
        <v>-12.008919504522204</v>
      </c>
      <c r="O33" s="10"/>
      <c r="P33" s="10"/>
      <c r="Q33" s="10"/>
    </row>
    <row r="34" spans="1:17" s="21" customFormat="1" ht="27" customHeight="1" x14ac:dyDescent="0.2">
      <c r="A34" s="29" t="s">
        <v>30</v>
      </c>
      <c r="B34" s="30" t="s">
        <v>31</v>
      </c>
      <c r="C34" s="54">
        <v>0</v>
      </c>
      <c r="D34" s="54">
        <v>-1.4210854715202004E-13</v>
      </c>
      <c r="E34" s="54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2"/>
      <c r="P34" s="32"/>
    </row>
    <row r="35" spans="1:17" s="10" customFormat="1" ht="18.75" customHeight="1" x14ac:dyDescent="0.25">
      <c r="A35" s="33"/>
      <c r="B35" s="34"/>
      <c r="C35" s="55"/>
      <c r="D35" s="55"/>
      <c r="E35" s="55"/>
      <c r="F35" s="35"/>
      <c r="G35" s="35"/>
      <c r="H35" s="35"/>
      <c r="I35" s="35"/>
      <c r="J35" s="35"/>
      <c r="K35" s="35"/>
      <c r="L35" s="35"/>
      <c r="M35" s="35"/>
      <c r="N35" s="35"/>
      <c r="O35" s="36"/>
      <c r="P35" s="36"/>
    </row>
    <row r="36" spans="1:17" s="10" customFormat="1" ht="18.75" customHeight="1" x14ac:dyDescent="0.25">
      <c r="A36" s="209" t="s">
        <v>172</v>
      </c>
      <c r="B36" s="210"/>
      <c r="C36" s="56">
        <v>2181.1671061042912</v>
      </c>
      <c r="D36" s="56">
        <v>2422.5758628439366</v>
      </c>
      <c r="E36" s="56">
        <v>2897.4379315994051</v>
      </c>
      <c r="F36" s="37">
        <v>599.34119946256624</v>
      </c>
      <c r="G36" s="37">
        <v>648.41290896233147</v>
      </c>
      <c r="H36" s="37">
        <v>652.06645200638388</v>
      </c>
      <c r="I36" s="37">
        <v>652.7057255868126</v>
      </c>
      <c r="J36" s="37">
        <v>732.02557357871137</v>
      </c>
      <c r="K36" s="37">
        <v>784.19782010609026</v>
      </c>
      <c r="L36" s="37">
        <v>728.50881232779091</v>
      </c>
      <c r="M36" s="37">
        <v>682.99457824126762</v>
      </c>
      <c r="N36" s="37">
        <v>731.9316960634651</v>
      </c>
      <c r="O36" s="38"/>
      <c r="P36" s="38"/>
    </row>
    <row r="37" spans="1:17" s="21" customFormat="1" ht="18.75" customHeight="1" x14ac:dyDescent="0.25">
      <c r="A37" s="213" t="s">
        <v>173</v>
      </c>
      <c r="B37" s="214"/>
      <c r="C37" s="57"/>
      <c r="D37" s="57"/>
      <c r="E37" s="57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40"/>
    </row>
    <row r="38" spans="1:17" s="43" customFormat="1" ht="18.75" customHeight="1" x14ac:dyDescent="0.25">
      <c r="A38" s="207" t="s">
        <v>174</v>
      </c>
      <c r="B38" s="208"/>
      <c r="C38" s="57">
        <f>C18/C36*100</f>
        <v>6.4997827054668873</v>
      </c>
      <c r="D38" s="57">
        <f>D18/D36*100</f>
        <v>7.9125602544694793</v>
      </c>
      <c r="E38" s="57">
        <f>E18/E36*100</f>
        <v>12.109373515254683</v>
      </c>
      <c r="F38" s="41">
        <f t="shared" ref="F38:M38" si="2">F18/F36*100</f>
        <v>10.474550426296368</v>
      </c>
      <c r="G38" s="41">
        <f t="shared" si="2"/>
        <v>6.8963322453481828</v>
      </c>
      <c r="H38" s="41">
        <f t="shared" si="2"/>
        <v>9.4330762438888005</v>
      </c>
      <c r="I38" s="41">
        <f t="shared" si="2"/>
        <v>11.338889148678177</v>
      </c>
      <c r="J38" s="41">
        <f t="shared" si="2"/>
        <v>9.8354131182417976</v>
      </c>
      <c r="K38" s="41">
        <f t="shared" si="2"/>
        <v>6.0420967331861046</v>
      </c>
      <c r="L38" s="41">
        <f t="shared" si="2"/>
        <v>21.615699081596087</v>
      </c>
      <c r="M38" s="41">
        <f t="shared" si="2"/>
        <v>6.0666850461550972</v>
      </c>
      <c r="N38" s="41">
        <f t="shared" ref="N38" si="3">N18/N36*100</f>
        <v>12.868699899546119</v>
      </c>
      <c r="O38" s="42"/>
      <c r="P38" s="42"/>
    </row>
    <row r="39" spans="1:17" s="43" customFormat="1" ht="18.75" customHeight="1" x14ac:dyDescent="0.25">
      <c r="A39" s="207" t="s">
        <v>175</v>
      </c>
      <c r="B39" s="208"/>
      <c r="C39" s="57">
        <f>C26/C36*100</f>
        <v>5.342221610762163</v>
      </c>
      <c r="D39" s="57">
        <f>D26/D36*100</f>
        <v>3.1813224383915055</v>
      </c>
      <c r="E39" s="57">
        <f>E26/E36*100</f>
        <v>10.387973313519071</v>
      </c>
      <c r="F39" s="44">
        <f t="shared" ref="F39:M39" si="4">F26/F36*100</f>
        <v>2.8466654120226891</v>
      </c>
      <c r="G39" s="44">
        <f t="shared" si="4"/>
        <v>5.5044228652383955</v>
      </c>
      <c r="H39" s="44">
        <f t="shared" si="4"/>
        <v>5.9555770011228439</v>
      </c>
      <c r="I39" s="44">
        <f t="shared" si="4"/>
        <v>9.5093444409996106</v>
      </c>
      <c r="J39" s="44">
        <f t="shared" si="4"/>
        <v>9.6602160734621272</v>
      </c>
      <c r="K39" s="44">
        <f t="shared" si="4"/>
        <v>4.8548582114685059</v>
      </c>
      <c r="L39" s="44">
        <f t="shared" si="4"/>
        <v>17.862529168050191</v>
      </c>
      <c r="M39" s="44">
        <f t="shared" si="4"/>
        <v>1.4528185076746003</v>
      </c>
      <c r="N39" s="44">
        <f t="shared" ref="N39" si="5">N26/N36*100</f>
        <v>7.0099868666759182</v>
      </c>
      <c r="O39" s="45"/>
      <c r="P39" s="45"/>
    </row>
    <row r="40" spans="1:17" s="43" customFormat="1" ht="18.75" customHeight="1" x14ac:dyDescent="0.25">
      <c r="A40" s="207" t="s">
        <v>176</v>
      </c>
      <c r="B40" s="208"/>
      <c r="C40" s="57">
        <v>2.9027599437161822</v>
      </c>
      <c r="D40" s="57">
        <v>3.5263507333204753</v>
      </c>
      <c r="E40" s="57">
        <v>3.0117967487465496</v>
      </c>
      <c r="F40" s="44">
        <v>2.2158216456451059</v>
      </c>
      <c r="G40" s="44">
        <v>5.0584678071413363</v>
      </c>
      <c r="H40" s="44">
        <v>2.1094361040534362</v>
      </c>
      <c r="I40" s="44">
        <v>4.9720494050074624</v>
      </c>
      <c r="J40" s="44">
        <v>1.9222426294788382</v>
      </c>
      <c r="K40" s="44">
        <v>4.10794238578218</v>
      </c>
      <c r="L40" s="44">
        <v>1.9159839781420276</v>
      </c>
      <c r="M40" s="44">
        <v>4.7149236468028413</v>
      </c>
      <c r="N40" s="44">
        <v>1.9611941056253288</v>
      </c>
      <c r="O40" s="45"/>
      <c r="P40" s="45"/>
    </row>
    <row r="41" spans="1:17" s="43" customFormat="1" ht="18.75" customHeight="1" x14ac:dyDescent="0.25">
      <c r="A41" s="207" t="s">
        <v>177</v>
      </c>
      <c r="B41" s="208"/>
      <c r="C41" s="57">
        <f>C5/C36*100</f>
        <v>38.360301706291807</v>
      </c>
      <c r="D41" s="57">
        <f>D5/D36*100</f>
        <v>37.102862874428958</v>
      </c>
      <c r="E41" s="57">
        <f>E5/E36*100</f>
        <v>39.848063672330959</v>
      </c>
      <c r="F41" s="44">
        <f t="shared" ref="F41:M41" si="6">F5/F36*100</f>
        <v>37.591829522487551</v>
      </c>
      <c r="G41" s="44">
        <f t="shared" si="6"/>
        <v>35.949196468502379</v>
      </c>
      <c r="H41" s="44">
        <f t="shared" si="6"/>
        <v>39.000229878029401</v>
      </c>
      <c r="I41" s="44">
        <f t="shared" si="6"/>
        <v>37.975622280186712</v>
      </c>
      <c r="J41" s="44">
        <f t="shared" si="6"/>
        <v>35.7358088503819</v>
      </c>
      <c r="K41" s="44">
        <f t="shared" si="6"/>
        <v>33.053283953905108</v>
      </c>
      <c r="L41" s="44">
        <f t="shared" si="6"/>
        <v>52.971968549964878</v>
      </c>
      <c r="M41" s="44">
        <f t="shared" si="6"/>
        <v>35.043627136297864</v>
      </c>
      <c r="N41" s="44">
        <f t="shared" ref="N41" si="7">N5/N36*100</f>
        <v>38.017822707581168</v>
      </c>
      <c r="O41" s="45"/>
      <c r="P41" s="45"/>
    </row>
    <row r="42" spans="1:17" s="43" customFormat="1" ht="18.75" customHeight="1" x14ac:dyDescent="0.25">
      <c r="A42" s="207" t="s">
        <v>178</v>
      </c>
      <c r="B42" s="208"/>
      <c r="C42" s="57">
        <f>C9/C36*100</f>
        <v>31.860519000824915</v>
      </c>
      <c r="D42" s="57">
        <f>D9/D36*100</f>
        <v>29.190302619959478</v>
      </c>
      <c r="E42" s="57">
        <f>E9/E36*100</f>
        <v>27.738690157076274</v>
      </c>
      <c r="F42" s="44">
        <f t="shared" ref="F42:M42" si="8">F9/F36*100</f>
        <v>27.117279096191183</v>
      </c>
      <c r="G42" s="44">
        <f t="shared" si="8"/>
        <v>29.052864223154202</v>
      </c>
      <c r="H42" s="44">
        <f t="shared" si="8"/>
        <v>29.567153634140602</v>
      </c>
      <c r="I42" s="44">
        <f t="shared" si="8"/>
        <v>26.636733131508539</v>
      </c>
      <c r="J42" s="44">
        <f t="shared" si="8"/>
        <v>25.900395732140097</v>
      </c>
      <c r="K42" s="44">
        <f t="shared" si="8"/>
        <v>27.011187220719002</v>
      </c>
      <c r="L42" s="44">
        <f t="shared" si="8"/>
        <v>31.356269468368787</v>
      </c>
      <c r="M42" s="44">
        <f t="shared" si="8"/>
        <v>28.976942090142764</v>
      </c>
      <c r="N42" s="44">
        <f t="shared" ref="N42" si="9">N9/N36*100</f>
        <v>25.149122808035045</v>
      </c>
      <c r="O42" s="45"/>
      <c r="P42" s="45"/>
    </row>
    <row r="43" spans="1:17" s="10" customFormat="1" ht="18.75" customHeight="1" x14ac:dyDescent="0.25">
      <c r="A43" s="209" t="s">
        <v>179</v>
      </c>
      <c r="B43" s="210"/>
      <c r="C43" s="57"/>
      <c r="D43" s="57"/>
      <c r="E43" s="57"/>
      <c r="F43" s="46"/>
      <c r="G43" s="46"/>
      <c r="H43" s="46"/>
      <c r="I43" s="46"/>
      <c r="J43" s="46"/>
      <c r="K43" s="46"/>
      <c r="L43" s="46"/>
      <c r="M43" s="46"/>
      <c r="N43" s="46"/>
      <c r="O43" s="36"/>
      <c r="P43" s="36"/>
    </row>
    <row r="44" spans="1:17" s="43" customFormat="1" ht="18.75" customHeight="1" x14ac:dyDescent="0.25">
      <c r="A44" s="207" t="s">
        <v>180</v>
      </c>
      <c r="B44" s="208"/>
      <c r="C44" s="57">
        <f>C6/C5*100</f>
        <v>66.397301351968423</v>
      </c>
      <c r="D44" s="57">
        <f>D6/D5*100</f>
        <v>74.977866123201764</v>
      </c>
      <c r="E44" s="57">
        <f>E6/E5*100</f>
        <v>67.978851442339078</v>
      </c>
      <c r="F44" s="44">
        <f t="shared" ref="F44:M44" si="10">F6/F5*100</f>
        <v>80.613543781766978</v>
      </c>
      <c r="G44" s="44">
        <f t="shared" si="10"/>
        <v>71.634222962334505</v>
      </c>
      <c r="H44" s="44">
        <f t="shared" si="10"/>
        <v>66.74238138900445</v>
      </c>
      <c r="I44" s="44">
        <f t="shared" si="10"/>
        <v>74.319067266390107</v>
      </c>
      <c r="J44" s="44">
        <f t="shared" si="10"/>
        <v>83.088614671747877</v>
      </c>
      <c r="K44" s="44">
        <f t="shared" si="10"/>
        <v>69.045408901267066</v>
      </c>
      <c r="L44" s="44">
        <f t="shared" si="10"/>
        <v>52.947603041415846</v>
      </c>
      <c r="M44" s="44">
        <f t="shared" si="10"/>
        <v>79.857569997612927</v>
      </c>
      <c r="N44" s="44">
        <f t="shared" ref="N44" si="11">N6/N5*100</f>
        <v>83.897973493722532</v>
      </c>
      <c r="O44" s="45"/>
      <c r="P44" s="45"/>
    </row>
    <row r="45" spans="1:17" s="43" customFormat="1" ht="18.75" customHeight="1" x14ac:dyDescent="0.25">
      <c r="A45" s="207" t="s">
        <v>181</v>
      </c>
      <c r="B45" s="208"/>
      <c r="C45" s="57">
        <f>C7/C5*100</f>
        <v>23.832266483795717</v>
      </c>
      <c r="D45" s="57">
        <f>D7/D5*100</f>
        <v>15.71782368639589</v>
      </c>
      <c r="E45" s="57">
        <f>E7/E5*100</f>
        <v>23.377561512985359</v>
      </c>
      <c r="F45" s="44">
        <f t="shared" ref="F45:M45" si="12">F7/F5*100</f>
        <v>14.329953259957698</v>
      </c>
      <c r="G45" s="44">
        <f t="shared" si="12"/>
        <v>19.73424012919941</v>
      </c>
      <c r="H45" s="44">
        <f t="shared" si="12"/>
        <v>18.946124934866447</v>
      </c>
      <c r="I45" s="44">
        <f t="shared" si="12"/>
        <v>18.992017285084245</v>
      </c>
      <c r="J45" s="44">
        <f t="shared" si="12"/>
        <v>10.088305101268306</v>
      </c>
      <c r="K45" s="44">
        <f t="shared" si="12"/>
        <v>23.356425976343754</v>
      </c>
      <c r="L45" s="44">
        <f t="shared" si="12"/>
        <v>35.217056143693604</v>
      </c>
      <c r="M45" s="44">
        <f t="shared" si="12"/>
        <v>9.7357451755439151</v>
      </c>
      <c r="N45" s="44">
        <f t="shared" ref="N45" si="13">N7/N5*100</f>
        <v>10.943219644045673</v>
      </c>
      <c r="O45" s="45"/>
      <c r="P45" s="45"/>
    </row>
    <row r="46" spans="1:17" s="43" customFormat="1" ht="18.75" customHeight="1" x14ac:dyDescent="0.25">
      <c r="A46" s="207" t="s">
        <v>182</v>
      </c>
      <c r="B46" s="208"/>
      <c r="C46" s="57">
        <f>C8/C5*100</f>
        <v>9.7704321642358476</v>
      </c>
      <c r="D46" s="57">
        <f>D8/D5*100</f>
        <v>9.3043101904023384</v>
      </c>
      <c r="E46" s="57">
        <f>E8/E5*100</f>
        <v>8.6435870446755612</v>
      </c>
      <c r="F46" s="44">
        <f t="shared" ref="F46:M46" si="14">F8/F5*100</f>
        <v>5.0565029582753347</v>
      </c>
      <c r="G46" s="44">
        <f t="shared" si="14"/>
        <v>8.6315369084660798</v>
      </c>
      <c r="H46" s="44">
        <f t="shared" si="14"/>
        <v>14.31149367612911</v>
      </c>
      <c r="I46" s="44">
        <f t="shared" si="14"/>
        <v>6.6889154485256483</v>
      </c>
      <c r="J46" s="44">
        <f t="shared" si="14"/>
        <v>6.8230802269838273</v>
      </c>
      <c r="K46" s="44">
        <f t="shared" si="14"/>
        <v>7.5981651223891875</v>
      </c>
      <c r="L46" s="44">
        <f t="shared" si="14"/>
        <v>11.835340814890538</v>
      </c>
      <c r="M46" s="44">
        <f t="shared" si="14"/>
        <v>10.406684826843152</v>
      </c>
      <c r="N46" s="44">
        <f t="shared" ref="N46" si="15">N8/N5*100</f>
        <v>5.1588068622317875</v>
      </c>
      <c r="O46" s="45"/>
      <c r="P46" s="45"/>
    </row>
    <row r="47" spans="1:17" s="10" customFormat="1" ht="18.75" customHeight="1" x14ac:dyDescent="0.25">
      <c r="A47" s="209" t="s">
        <v>183</v>
      </c>
      <c r="B47" s="210"/>
      <c r="C47" s="57"/>
      <c r="D47" s="57"/>
      <c r="E47" s="57"/>
      <c r="F47" s="46"/>
      <c r="G47" s="46"/>
      <c r="H47" s="46"/>
      <c r="I47" s="46"/>
      <c r="J47" s="46"/>
      <c r="K47" s="46"/>
      <c r="L47" s="46"/>
      <c r="M47" s="46"/>
      <c r="N47" s="46"/>
      <c r="O47" s="36"/>
      <c r="P47" s="36"/>
    </row>
    <row r="48" spans="1:17" s="43" customFormat="1" ht="18.75" customHeight="1" x14ac:dyDescent="0.25">
      <c r="A48" s="207" t="s">
        <v>184</v>
      </c>
      <c r="B48" s="208"/>
      <c r="C48" s="57">
        <f t="shared" ref="C48:E51" si="16">C10/C$9*100</f>
        <v>40.501963888992073</v>
      </c>
      <c r="D48" s="57">
        <f t="shared" si="16"/>
        <v>39.422133244605277</v>
      </c>
      <c r="E48" s="57">
        <f t="shared" si="16"/>
        <v>36.815681190514248</v>
      </c>
      <c r="F48" s="44">
        <f t="shared" ref="F48:M54" si="17">F10/F$9*100</f>
        <v>45.786434670727466</v>
      </c>
      <c r="G48" s="44">
        <f t="shared" si="17"/>
        <v>34.079235569552985</v>
      </c>
      <c r="H48" s="44">
        <f t="shared" si="17"/>
        <v>39.656574784386635</v>
      </c>
      <c r="I48" s="44">
        <f t="shared" si="17"/>
        <v>38.009679639844656</v>
      </c>
      <c r="J48" s="44">
        <f t="shared" si="17"/>
        <v>42.968722671408379</v>
      </c>
      <c r="K48" s="44">
        <f t="shared" si="17"/>
        <v>36.866556900343383</v>
      </c>
      <c r="L48" s="44">
        <f t="shared" si="17"/>
        <v>30.752788432189483</v>
      </c>
      <c r="M48" s="44">
        <f t="shared" si="17"/>
        <v>41.327055400957548</v>
      </c>
      <c r="N48" s="44">
        <f t="shared" ref="N48" si="18">N10/N$9*100</f>
        <v>40.096338351966914</v>
      </c>
      <c r="O48" s="45"/>
      <c r="P48" s="45"/>
    </row>
    <row r="49" spans="1:16" s="43" customFormat="1" ht="18.75" customHeight="1" x14ac:dyDescent="0.25">
      <c r="A49" s="207" t="s">
        <v>185</v>
      </c>
      <c r="B49" s="208"/>
      <c r="C49" s="57">
        <f t="shared" si="16"/>
        <v>25.395968220631481</v>
      </c>
      <c r="D49" s="57">
        <f t="shared" si="16"/>
        <v>26.576726523663126</v>
      </c>
      <c r="E49" s="57">
        <f t="shared" si="16"/>
        <v>31.735362210473365</v>
      </c>
      <c r="F49" s="44">
        <f t="shared" si="17"/>
        <v>27.072472989502455</v>
      </c>
      <c r="G49" s="44">
        <f t="shared" si="17"/>
        <v>26.745327699581107</v>
      </c>
      <c r="H49" s="44">
        <f t="shared" si="17"/>
        <v>24.460510260179774</v>
      </c>
      <c r="I49" s="44">
        <f t="shared" si="17"/>
        <v>25.024253215754054</v>
      </c>
      <c r="J49" s="44">
        <f t="shared" si="17"/>
        <v>25.750152350373856</v>
      </c>
      <c r="K49" s="44">
        <f t="shared" si="17"/>
        <v>26.221099641358681</v>
      </c>
      <c r="L49" s="44">
        <f t="shared" si="17"/>
        <v>46.924084704529449</v>
      </c>
      <c r="M49" s="44">
        <f t="shared" si="17"/>
        <v>26.423056101620613</v>
      </c>
      <c r="N49" s="44">
        <f t="shared" ref="N49" si="19">N11/N$9*100</f>
        <v>30.405598905280417</v>
      </c>
      <c r="O49" s="45"/>
      <c r="P49" s="45"/>
    </row>
    <row r="50" spans="1:16" s="43" customFormat="1" ht="18.75" customHeight="1" x14ac:dyDescent="0.25">
      <c r="A50" s="207" t="s">
        <v>186</v>
      </c>
      <c r="B50" s="208"/>
      <c r="C50" s="57">
        <f t="shared" si="16"/>
        <v>1.5234341723622846</v>
      </c>
      <c r="D50" s="57">
        <f t="shared" si="16"/>
        <v>1.7911523229037305</v>
      </c>
      <c r="E50" s="57">
        <f t="shared" si="16"/>
        <v>1.7878428034454583</v>
      </c>
      <c r="F50" s="44">
        <f t="shared" si="17"/>
        <v>0.95404703929309198</v>
      </c>
      <c r="G50" s="44">
        <f t="shared" si="17"/>
        <v>2.4060416364519366</v>
      </c>
      <c r="H50" s="44">
        <f t="shared" si="17"/>
        <v>0.96492597734766739</v>
      </c>
      <c r="I50" s="44">
        <f t="shared" si="17"/>
        <v>2.9347761320520651</v>
      </c>
      <c r="J50" s="44">
        <f t="shared" si="17"/>
        <v>1.1838433764396286</v>
      </c>
      <c r="K50" s="44">
        <f t="shared" si="17"/>
        <v>2.2131635347352638</v>
      </c>
      <c r="L50" s="44">
        <f t="shared" si="17"/>
        <v>1.0218404261575702</v>
      </c>
      <c r="M50" s="44">
        <f t="shared" si="17"/>
        <v>2.2191799958023601</v>
      </c>
      <c r="N50" s="44">
        <f t="shared" ref="N50" si="20">N12/N$9*100</f>
        <v>1.1938894276637695</v>
      </c>
      <c r="O50" s="45"/>
      <c r="P50" s="45"/>
    </row>
    <row r="51" spans="1:16" s="43" customFormat="1" ht="18.75" customHeight="1" x14ac:dyDescent="0.25">
      <c r="A51" s="207" t="s">
        <v>187</v>
      </c>
      <c r="B51" s="208"/>
      <c r="C51" s="57">
        <f t="shared" si="16"/>
        <v>1.4571300106788376</v>
      </c>
      <c r="D51" s="57">
        <f t="shared" si="16"/>
        <v>0.62220957956014544</v>
      </c>
      <c r="E51" s="57">
        <f t="shared" si="16"/>
        <v>1.3375449112373343</v>
      </c>
      <c r="F51" s="44">
        <f t="shared" si="17"/>
        <v>1.5051222837888072</v>
      </c>
      <c r="G51" s="44">
        <f t="shared" si="17"/>
        <v>0.39961093620737148</v>
      </c>
      <c r="H51" s="44">
        <f t="shared" si="17"/>
        <v>0.12966973814806376</v>
      </c>
      <c r="I51" s="44">
        <f t="shared" si="17"/>
        <v>2.8758857066892289E-2</v>
      </c>
      <c r="J51" s="44">
        <f t="shared" si="17"/>
        <v>5.1531422449476771</v>
      </c>
      <c r="K51" s="44">
        <f t="shared" si="17"/>
        <v>0</v>
      </c>
      <c r="L51" s="44">
        <f t="shared" si="17"/>
        <v>0.40702058010173559</v>
      </c>
      <c r="M51" s="44">
        <f t="shared" si="17"/>
        <v>7.5791665388036764E-2</v>
      </c>
      <c r="N51" s="44">
        <f t="shared" ref="N51" si="21">N13/N$9*100</f>
        <v>0</v>
      </c>
      <c r="O51" s="45"/>
      <c r="P51" s="45"/>
    </row>
    <row r="52" spans="1:16" s="43" customFormat="1" ht="18.75" customHeight="1" x14ac:dyDescent="0.25">
      <c r="A52" s="207" t="s">
        <v>48</v>
      </c>
      <c r="B52" s="208"/>
      <c r="C52" s="57">
        <f t="shared" ref="C52:E54" si="22">C14/C$9*100</f>
        <v>24.965017982511071</v>
      </c>
      <c r="D52" s="57">
        <f t="shared" si="22"/>
        <v>25.204765399701429</v>
      </c>
      <c r="E52" s="57">
        <f t="shared" si="22"/>
        <v>23.077044470873346</v>
      </c>
      <c r="F52" s="44">
        <f t="shared" si="17"/>
        <v>20.251340892673429</v>
      </c>
      <c r="G52" s="44">
        <f t="shared" si="17"/>
        <v>29.129290601881507</v>
      </c>
      <c r="H52" s="44">
        <f t="shared" si="17"/>
        <v>27.292061490222828</v>
      </c>
      <c r="I52" s="44">
        <f t="shared" si="17"/>
        <v>27.697273139445429</v>
      </c>
      <c r="J52" s="44">
        <f t="shared" si="17"/>
        <v>19.464194984599629</v>
      </c>
      <c r="K52" s="44">
        <f t="shared" si="17"/>
        <v>29.75426079874266</v>
      </c>
      <c r="L52" s="44">
        <f t="shared" si="17"/>
        <v>16.367604093140681</v>
      </c>
      <c r="M52" s="44">
        <f t="shared" si="17"/>
        <v>25.563559395353931</v>
      </c>
      <c r="N52" s="44">
        <f t="shared" ref="N52" si="23">N14/N$9*100</f>
        <v>21.452737149234505</v>
      </c>
      <c r="O52" s="45"/>
      <c r="P52" s="45"/>
    </row>
    <row r="53" spans="1:16" s="43" customFormat="1" ht="18.75" customHeight="1" x14ac:dyDescent="0.25">
      <c r="A53" s="207" t="s">
        <v>188</v>
      </c>
      <c r="B53" s="208"/>
      <c r="C53" s="57">
        <f t="shared" si="22"/>
        <v>1.830870939054124</v>
      </c>
      <c r="D53" s="57">
        <f t="shared" si="22"/>
        <v>5.0380237367544725</v>
      </c>
      <c r="E53" s="57">
        <f t="shared" si="22"/>
        <v>4.3197095560808849</v>
      </c>
      <c r="F53" s="44">
        <f t="shared" si="17"/>
        <v>3.281379556075418</v>
      </c>
      <c r="G53" s="44">
        <f t="shared" si="17"/>
        <v>5.6485952382507234</v>
      </c>
      <c r="H53" s="44">
        <f t="shared" si="17"/>
        <v>6.2020176823873401</v>
      </c>
      <c r="I53" s="44">
        <f t="shared" si="17"/>
        <v>5.2569129225886826</v>
      </c>
      <c r="J53" s="44">
        <f t="shared" si="17"/>
        <v>4.7173531912822</v>
      </c>
      <c r="K53" s="44">
        <f t="shared" si="17"/>
        <v>4.0632356309421063</v>
      </c>
      <c r="L53" s="44">
        <f t="shared" si="17"/>
        <v>3.5141902585280258</v>
      </c>
      <c r="M53" s="44">
        <f t="shared" si="17"/>
        <v>3.5134362001355286</v>
      </c>
      <c r="N53" s="44">
        <f t="shared" ref="N53" si="24">N15/N$9*100</f>
        <v>4.9479124011179643</v>
      </c>
      <c r="O53" s="45"/>
      <c r="P53" s="45"/>
    </row>
    <row r="54" spans="1:16" s="43" customFormat="1" ht="18.75" customHeight="1" x14ac:dyDescent="0.25">
      <c r="A54" s="215" t="s">
        <v>189</v>
      </c>
      <c r="B54" s="216"/>
      <c r="C54" s="58">
        <f t="shared" si="22"/>
        <v>4.3256147857701368</v>
      </c>
      <c r="D54" s="58">
        <f t="shared" si="22"/>
        <v>1.3449891928118161</v>
      </c>
      <c r="E54" s="58">
        <f t="shared" si="22"/>
        <v>0.92681485737537272</v>
      </c>
      <c r="F54" s="47">
        <f t="shared" si="17"/>
        <v>1.1492025679393234</v>
      </c>
      <c r="G54" s="47">
        <f t="shared" si="17"/>
        <v>1.5918983180743567</v>
      </c>
      <c r="H54" s="47">
        <f t="shared" si="17"/>
        <v>1.294240067327679</v>
      </c>
      <c r="I54" s="47">
        <f t="shared" si="17"/>
        <v>1.0483460932482247</v>
      </c>
      <c r="J54" s="47">
        <f t="shared" si="17"/>
        <v>0.76259118094861633</v>
      </c>
      <c r="K54" s="47">
        <f t="shared" si="17"/>
        <v>0.88168349387789757</v>
      </c>
      <c r="L54" s="47">
        <f t="shared" si="17"/>
        <v>1.0124715053530553</v>
      </c>
      <c r="M54" s="47">
        <f t="shared" si="17"/>
        <v>0.87792124074196209</v>
      </c>
      <c r="N54" s="47">
        <f t="shared" ref="N54" si="25">N16/N$9*100</f>
        <v>1.903523764736426</v>
      </c>
      <c r="O54" s="45"/>
      <c r="P54" s="45"/>
    </row>
    <row r="55" spans="1:16" s="43" customFormat="1" x14ac:dyDescent="0.25">
      <c r="A55" s="48" t="s">
        <v>32</v>
      </c>
      <c r="B55" s="49"/>
      <c r="C55" s="50"/>
      <c r="D55" s="50"/>
      <c r="E55" s="50"/>
    </row>
    <row r="56" spans="1:16" x14ac:dyDescent="0.25">
      <c r="A56" s="51" t="s">
        <v>33</v>
      </c>
    </row>
  </sheetData>
  <mergeCells count="37">
    <mergeCell ref="A51:B51"/>
    <mergeCell ref="A52:B52"/>
    <mergeCell ref="A53:B53"/>
    <mergeCell ref="A54:B54"/>
    <mergeCell ref="N3:N4"/>
    <mergeCell ref="A49:B49"/>
    <mergeCell ref="A50:B50"/>
    <mergeCell ref="A38:B38"/>
    <mergeCell ref="F3:F4"/>
    <mergeCell ref="G3:G4"/>
    <mergeCell ref="H3:H4"/>
    <mergeCell ref="I3:I4"/>
    <mergeCell ref="J3:J4"/>
    <mergeCell ref="D3:D4"/>
    <mergeCell ref="E3:E4"/>
    <mergeCell ref="C3:C4"/>
    <mergeCell ref="M2:N2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44:B44"/>
    <mergeCell ref="K3:K4"/>
    <mergeCell ref="L3:L4"/>
    <mergeCell ref="M3:M4"/>
    <mergeCell ref="A36:B36"/>
    <mergeCell ref="A37:B37"/>
    <mergeCell ref="F2:H2"/>
    <mergeCell ref="I2:L2"/>
    <mergeCell ref="C1:L1"/>
    <mergeCell ref="A2:B3"/>
    <mergeCell ref="C2:E2"/>
  </mergeCells>
  <conditionalFormatting sqref="A22:XFD22">
    <cfRule type="cellIs" dxfId="5" priority="1" operator="lessThan">
      <formula>0</formula>
    </cfRule>
  </conditionalFormatting>
  <pageMargins left="0" right="0" top="0" bottom="0" header="0.11811023622047245" footer="0.11811023622047245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1DB3D-74FF-45C0-B3C1-A2B53993AEAA}">
  <sheetPr>
    <pageSetUpPr fitToPage="1"/>
  </sheetPr>
  <dimension ref="A1:N31"/>
  <sheetViews>
    <sheetView topLeftCell="B1" zoomScale="130" zoomScaleNormal="130" zoomScaleSheetLayoutView="85" workbookViewId="0">
      <pane xSplit="4" ySplit="3" topLeftCell="F4" activePane="bottomRight" state="frozen"/>
      <selection activeCell="B1" sqref="B1"/>
      <selection pane="topRight" activeCell="BR1" sqref="BR1"/>
      <selection pane="bottomLeft" activeCell="B4" sqref="B4"/>
      <selection pane="bottomRight" activeCell="C2" sqref="C2:E2"/>
    </sheetView>
  </sheetViews>
  <sheetFormatPr defaultRowHeight="15" x14ac:dyDescent="0.25"/>
  <cols>
    <col min="1" max="1" width="7.28515625" style="1" customWidth="1"/>
    <col min="2" max="2" width="65.42578125" style="1" customWidth="1"/>
    <col min="3" max="14" width="14.5703125" style="1" customWidth="1"/>
    <col min="15" max="16384" width="9.140625" style="1"/>
  </cols>
  <sheetData>
    <row r="1" spans="1:14" ht="21" x14ac:dyDescent="0.35">
      <c r="A1" s="63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" customHeight="1" x14ac:dyDescent="0.25">
      <c r="A2" s="222" t="s">
        <v>35</v>
      </c>
      <c r="B2" s="222"/>
      <c r="C2" s="202" t="s">
        <v>2</v>
      </c>
      <c r="D2" s="203"/>
      <c r="E2" s="204"/>
      <c r="F2" s="219"/>
      <c r="G2" s="219"/>
      <c r="H2" s="220"/>
      <c r="I2" s="221" t="s">
        <v>5</v>
      </c>
      <c r="J2" s="219"/>
      <c r="K2" s="219"/>
      <c r="L2" s="220"/>
      <c r="M2" s="221" t="s">
        <v>6</v>
      </c>
      <c r="N2" s="219"/>
    </row>
    <row r="3" spans="1:14" s="3" customFormat="1" ht="31.5" customHeight="1" x14ac:dyDescent="0.2">
      <c r="A3" s="222"/>
      <c r="B3" s="222"/>
      <c r="C3" s="59" t="s">
        <v>3</v>
      </c>
      <c r="D3" s="59" t="s">
        <v>4</v>
      </c>
      <c r="E3" s="59" t="s">
        <v>5</v>
      </c>
      <c r="F3" s="64">
        <v>44896</v>
      </c>
      <c r="G3" s="64">
        <v>44986</v>
      </c>
      <c r="H3" s="64">
        <v>45078</v>
      </c>
      <c r="I3" s="64">
        <v>45170</v>
      </c>
      <c r="J3" s="64">
        <v>45261</v>
      </c>
      <c r="K3" s="64">
        <v>45352</v>
      </c>
      <c r="L3" s="64">
        <v>45444</v>
      </c>
      <c r="M3" s="64">
        <v>45536</v>
      </c>
      <c r="N3" s="64">
        <v>45627</v>
      </c>
    </row>
    <row r="4" spans="1:14" s="2" customFormat="1" ht="35.25" customHeight="1" x14ac:dyDescent="0.25">
      <c r="A4" s="65">
        <v>1</v>
      </c>
      <c r="B4" s="66" t="s">
        <v>35</v>
      </c>
      <c r="C4" s="60">
        <v>836.70228262000001</v>
      </c>
      <c r="D4" s="60">
        <v>898.84500041999991</v>
      </c>
      <c r="E4" s="60">
        <v>1154.5729118499999</v>
      </c>
      <c r="F4" s="68">
        <v>225.30332195999998</v>
      </c>
      <c r="G4" s="68">
        <v>233.09923057000003</v>
      </c>
      <c r="H4" s="68">
        <v>254.30741523999998</v>
      </c>
      <c r="I4" s="68">
        <v>247.86906094999998</v>
      </c>
      <c r="J4" s="68">
        <v>261.59525970999999</v>
      </c>
      <c r="K4" s="68">
        <v>259.20313223999995</v>
      </c>
      <c r="L4" s="68">
        <v>385.90545895000002</v>
      </c>
      <c r="M4" s="68">
        <v>239.34607335999999</v>
      </c>
      <c r="N4" s="68">
        <v>278.26449454999999</v>
      </c>
    </row>
    <row r="5" spans="1:14" s="2" customFormat="1" ht="35.25" customHeight="1" x14ac:dyDescent="0.25">
      <c r="A5" s="65">
        <v>11</v>
      </c>
      <c r="B5" s="66" t="s">
        <v>36</v>
      </c>
      <c r="C5" s="60">
        <v>555.54773600999999</v>
      </c>
      <c r="D5" s="60">
        <v>673.93480106999993</v>
      </c>
      <c r="E5" s="60">
        <v>784.86540453999999</v>
      </c>
      <c r="F5" s="68">
        <v>181.62499208999998</v>
      </c>
      <c r="G5" s="68">
        <v>166.97882255000002</v>
      </c>
      <c r="H5" s="68">
        <v>169.73082497999999</v>
      </c>
      <c r="I5" s="68">
        <v>184.21397413999998</v>
      </c>
      <c r="J5" s="68">
        <v>217.35587734000001</v>
      </c>
      <c r="K5" s="68">
        <v>178.96786253999997</v>
      </c>
      <c r="L5" s="68">
        <v>204.32769052</v>
      </c>
      <c r="M5" s="68">
        <v>191.13595806999999</v>
      </c>
      <c r="N5" s="68">
        <v>233.45827187999998</v>
      </c>
    </row>
    <row r="6" spans="1:14" s="2" customFormat="1" ht="35.25" customHeight="1" x14ac:dyDescent="0.25">
      <c r="A6" s="65">
        <v>111</v>
      </c>
      <c r="B6" s="66" t="s">
        <v>37</v>
      </c>
      <c r="C6" s="60">
        <v>136.15702933</v>
      </c>
      <c r="D6" s="60">
        <v>140.10214943</v>
      </c>
      <c r="E6" s="60">
        <v>182.88319822</v>
      </c>
      <c r="F6" s="68">
        <v>37.741489819999998</v>
      </c>
      <c r="G6" s="68">
        <v>37.683632720000006</v>
      </c>
      <c r="H6" s="68">
        <v>29.397818690000001</v>
      </c>
      <c r="I6" s="68">
        <v>45.716032380000001</v>
      </c>
      <c r="J6" s="68">
        <v>46.205179460000004</v>
      </c>
      <c r="K6" s="68">
        <v>44.918265599999998</v>
      </c>
      <c r="L6" s="68">
        <v>46.043720780000001</v>
      </c>
      <c r="M6" s="68">
        <v>56.65757361</v>
      </c>
      <c r="N6" s="68">
        <v>50.590241610000007</v>
      </c>
    </row>
    <row r="7" spans="1:14" s="3" customFormat="1" ht="35.25" customHeight="1" x14ac:dyDescent="0.25">
      <c r="A7" s="69">
        <v>1111</v>
      </c>
      <c r="B7" s="70" t="s">
        <v>38</v>
      </c>
      <c r="C7" s="61">
        <v>72.788411550000006</v>
      </c>
      <c r="D7" s="61">
        <v>75.74879138</v>
      </c>
      <c r="E7" s="61">
        <v>89.811457309999994</v>
      </c>
      <c r="F7" s="72">
        <v>20.535512109999999</v>
      </c>
      <c r="G7" s="72">
        <v>20.675753870000001</v>
      </c>
      <c r="H7" s="72">
        <v>17.28078528</v>
      </c>
      <c r="I7" s="72">
        <v>21.032581829999998</v>
      </c>
      <c r="J7" s="72">
        <v>23.614748500000001</v>
      </c>
      <c r="K7" s="72">
        <v>23.6837959</v>
      </c>
      <c r="L7" s="72">
        <v>21.480331079999999</v>
      </c>
      <c r="M7" s="72">
        <v>26.047863469999999</v>
      </c>
      <c r="N7" s="72">
        <v>24.72816976</v>
      </c>
    </row>
    <row r="8" spans="1:14" s="3" customFormat="1" ht="35.25" customHeight="1" x14ac:dyDescent="0.25">
      <c r="A8" s="69">
        <v>1112</v>
      </c>
      <c r="B8" s="70" t="s">
        <v>39</v>
      </c>
      <c r="C8" s="61">
        <v>63.368617780000001</v>
      </c>
      <c r="D8" s="61">
        <v>64.353358050000011</v>
      </c>
      <c r="E8" s="61">
        <v>93.071740910000003</v>
      </c>
      <c r="F8" s="72">
        <v>17.205977710000003</v>
      </c>
      <c r="G8" s="72">
        <v>17.007878850000001</v>
      </c>
      <c r="H8" s="72">
        <v>12.117033409999999</v>
      </c>
      <c r="I8" s="72">
        <v>24.68345055</v>
      </c>
      <c r="J8" s="72">
        <v>22.590430960000003</v>
      </c>
      <c r="K8" s="72">
        <v>21.234469699999998</v>
      </c>
      <c r="L8" s="72">
        <v>24.563389699999998</v>
      </c>
      <c r="M8" s="72">
        <v>30.609710140000001</v>
      </c>
      <c r="N8" s="72">
        <v>25.862071850000003</v>
      </c>
    </row>
    <row r="9" spans="1:14" s="2" customFormat="1" ht="35.25" customHeight="1" x14ac:dyDescent="0.25">
      <c r="A9" s="65">
        <v>113</v>
      </c>
      <c r="B9" s="66" t="s">
        <v>40</v>
      </c>
      <c r="C9" s="60">
        <v>0</v>
      </c>
      <c r="D9" s="60">
        <v>0</v>
      </c>
      <c r="E9" s="60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</row>
    <row r="10" spans="1:14" s="2" customFormat="1" ht="35.25" customHeight="1" x14ac:dyDescent="0.25">
      <c r="A10" s="73">
        <v>114</v>
      </c>
      <c r="B10" s="66" t="s">
        <v>41</v>
      </c>
      <c r="C10" s="60">
        <v>352.48875623000004</v>
      </c>
      <c r="D10" s="60">
        <v>449.97153650999996</v>
      </c>
      <c r="E10" s="60">
        <v>515.10044481</v>
      </c>
      <c r="F10" s="68">
        <v>119.76675137999999</v>
      </c>
      <c r="G10" s="68">
        <v>109.07429860000001</v>
      </c>
      <c r="H10" s="68">
        <v>119.99773757</v>
      </c>
      <c r="I10" s="68">
        <v>115.01303146999999</v>
      </c>
      <c r="J10" s="68">
        <v>148.72670563</v>
      </c>
      <c r="K10" s="68">
        <v>114.83693622999999</v>
      </c>
      <c r="L10" s="68">
        <v>136.52377147999999</v>
      </c>
      <c r="M10" s="68">
        <v>112.71889772999999</v>
      </c>
      <c r="N10" s="68">
        <v>157.24216984</v>
      </c>
    </row>
    <row r="11" spans="1:14" s="3" customFormat="1" ht="35.25" customHeight="1" x14ac:dyDescent="0.25">
      <c r="A11" s="74">
        <v>1141</v>
      </c>
      <c r="B11" s="70" t="s">
        <v>42</v>
      </c>
      <c r="C11" s="61">
        <v>221.49269927</v>
      </c>
      <c r="D11" s="61">
        <v>281.48101249000001</v>
      </c>
      <c r="E11" s="61">
        <v>316.59599534</v>
      </c>
      <c r="F11" s="72">
        <v>77.471574489999995</v>
      </c>
      <c r="G11" s="72">
        <v>67.931522520000001</v>
      </c>
      <c r="H11" s="72">
        <v>72.077713700000004</v>
      </c>
      <c r="I11" s="72">
        <v>75.981172279999996</v>
      </c>
      <c r="J11" s="72">
        <v>85.978508550000001</v>
      </c>
      <c r="K11" s="72">
        <v>73.789592200000001</v>
      </c>
      <c r="L11" s="72">
        <v>80.846722310000004</v>
      </c>
      <c r="M11" s="72">
        <v>74.381398349999998</v>
      </c>
      <c r="N11" s="72">
        <v>93.649110159999992</v>
      </c>
    </row>
    <row r="12" spans="1:14" s="3" customFormat="1" ht="35.25" customHeight="1" x14ac:dyDescent="0.25">
      <c r="A12" s="74">
        <v>1142</v>
      </c>
      <c r="B12" s="70" t="s">
        <v>43</v>
      </c>
      <c r="C12" s="61">
        <v>124.61361039000001</v>
      </c>
      <c r="D12" s="61">
        <v>158.58562455000001</v>
      </c>
      <c r="E12" s="61">
        <v>179.41745560000001</v>
      </c>
      <c r="F12" s="72">
        <v>41.259292549999998</v>
      </c>
      <c r="G12" s="72">
        <v>36.67268919</v>
      </c>
      <c r="H12" s="72">
        <v>46.692101530000002</v>
      </c>
      <c r="I12" s="72">
        <v>34.752262569999999</v>
      </c>
      <c r="J12" s="72">
        <v>54.937594140000002</v>
      </c>
      <c r="K12" s="72">
        <v>39.062639359999999</v>
      </c>
      <c r="L12" s="72">
        <v>50.664959530000004</v>
      </c>
      <c r="M12" s="72">
        <v>36.568525039999997</v>
      </c>
      <c r="N12" s="72">
        <v>52.780717100000004</v>
      </c>
    </row>
    <row r="13" spans="1:14" s="3" customFormat="1" ht="35.25" customHeight="1" x14ac:dyDescent="0.25">
      <c r="A13" s="74">
        <v>1144</v>
      </c>
      <c r="B13" s="70" t="s">
        <v>44</v>
      </c>
      <c r="C13" s="61">
        <v>6.3824465699999999</v>
      </c>
      <c r="D13" s="61">
        <v>9.9048994700000002</v>
      </c>
      <c r="E13" s="61">
        <v>19.086993870000001</v>
      </c>
      <c r="F13" s="72">
        <v>1.03588434</v>
      </c>
      <c r="G13" s="72">
        <v>4.470086890000001</v>
      </c>
      <c r="H13" s="72">
        <v>1.2279223399999999</v>
      </c>
      <c r="I13" s="72">
        <v>4.2795966200000004</v>
      </c>
      <c r="J13" s="72">
        <v>7.8106029400000008</v>
      </c>
      <c r="K13" s="72">
        <v>1.9847046699999999</v>
      </c>
      <c r="L13" s="72">
        <v>5.012089640000001</v>
      </c>
      <c r="M13" s="72">
        <v>1.76897434</v>
      </c>
      <c r="N13" s="72">
        <v>10.812342579999999</v>
      </c>
    </row>
    <row r="14" spans="1:14" s="3" customFormat="1" ht="35.25" customHeight="1" x14ac:dyDescent="0.25">
      <c r="A14" s="74">
        <v>1145</v>
      </c>
      <c r="B14" s="70" t="s">
        <v>45</v>
      </c>
      <c r="C14" s="61">
        <v>0</v>
      </c>
      <c r="D14" s="61">
        <v>0</v>
      </c>
      <c r="E14" s="61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</row>
    <row r="15" spans="1:14" s="2" customFormat="1" ht="35.25" customHeight="1" x14ac:dyDescent="0.25">
      <c r="A15" s="73">
        <v>115</v>
      </c>
      <c r="B15" s="66" t="s">
        <v>46</v>
      </c>
      <c r="C15" s="60">
        <v>66.901950449999987</v>
      </c>
      <c r="D15" s="60">
        <v>83.861115130000002</v>
      </c>
      <c r="E15" s="60">
        <v>86.881761510000018</v>
      </c>
      <c r="F15" s="68">
        <v>24.116750890000002</v>
      </c>
      <c r="G15" s="68">
        <v>20.220891229999999</v>
      </c>
      <c r="H15" s="68">
        <v>20.335268719999998</v>
      </c>
      <c r="I15" s="68">
        <v>23.484910289999998</v>
      </c>
      <c r="J15" s="68">
        <v>22.423992250000001</v>
      </c>
      <c r="K15" s="68">
        <v>19.212660710000002</v>
      </c>
      <c r="L15" s="68">
        <v>21.760198260000003</v>
      </c>
      <c r="M15" s="68">
        <v>21.759486729999999</v>
      </c>
      <c r="N15" s="68">
        <v>25.625860429999999</v>
      </c>
    </row>
    <row r="16" spans="1:14" s="3" customFormat="1" ht="35.25" customHeight="1" x14ac:dyDescent="0.25">
      <c r="A16" s="74">
        <v>1151</v>
      </c>
      <c r="B16" s="70" t="s">
        <v>47</v>
      </c>
      <c r="C16" s="61">
        <v>66.901950449999987</v>
      </c>
      <c r="D16" s="61">
        <v>83.861115130000002</v>
      </c>
      <c r="E16" s="61">
        <v>86.881761510000018</v>
      </c>
      <c r="F16" s="72">
        <v>24.116750890000002</v>
      </c>
      <c r="G16" s="72">
        <v>20.220891229999999</v>
      </c>
      <c r="H16" s="72">
        <v>20.335268719999998</v>
      </c>
      <c r="I16" s="72">
        <v>23.484910289999998</v>
      </c>
      <c r="J16" s="72">
        <v>22.423992250000001</v>
      </c>
      <c r="K16" s="72">
        <v>19.212660710000002</v>
      </c>
      <c r="L16" s="72">
        <v>21.760198260000003</v>
      </c>
      <c r="M16" s="72">
        <v>21.759486729999999</v>
      </c>
      <c r="N16" s="72">
        <v>25.625860429999999</v>
      </c>
    </row>
    <row r="17" spans="1:14" s="2" customFormat="1" ht="35.25" customHeight="1" x14ac:dyDescent="0.25">
      <c r="A17" s="73">
        <v>13</v>
      </c>
      <c r="B17" s="66" t="s">
        <v>48</v>
      </c>
      <c r="C17" s="60">
        <v>199.40511766999998</v>
      </c>
      <c r="D17" s="60">
        <v>141.27887238</v>
      </c>
      <c r="E17" s="60">
        <v>269.91099267999999</v>
      </c>
      <c r="F17" s="68">
        <v>32.285860730000003</v>
      </c>
      <c r="G17" s="68">
        <v>46.000361900000001</v>
      </c>
      <c r="H17" s="68">
        <v>48.181400609999997</v>
      </c>
      <c r="I17" s="68">
        <v>47.075334900000001</v>
      </c>
      <c r="J17" s="68">
        <v>26.390527930000001</v>
      </c>
      <c r="K17" s="68">
        <v>60.540587709999997</v>
      </c>
      <c r="L17" s="68">
        <v>135.90454213999999</v>
      </c>
      <c r="M17" s="68">
        <v>23.30212379</v>
      </c>
      <c r="N17" s="68">
        <v>30.451094829999999</v>
      </c>
    </row>
    <row r="18" spans="1:14" s="2" customFormat="1" ht="35.25" customHeight="1" x14ac:dyDescent="0.25">
      <c r="A18" s="73">
        <v>131</v>
      </c>
      <c r="B18" s="66" t="s">
        <v>49</v>
      </c>
      <c r="C18" s="60">
        <v>199.40511766999998</v>
      </c>
      <c r="D18" s="60">
        <v>141.27887238</v>
      </c>
      <c r="E18" s="60">
        <v>269.91099267999999</v>
      </c>
      <c r="F18" s="68">
        <v>32.285860730000003</v>
      </c>
      <c r="G18" s="68">
        <v>46.000361900000001</v>
      </c>
      <c r="H18" s="68">
        <v>48.181400609999997</v>
      </c>
      <c r="I18" s="68">
        <v>47.075334900000001</v>
      </c>
      <c r="J18" s="68">
        <v>26.390527930000001</v>
      </c>
      <c r="K18" s="68">
        <v>60.540587709999997</v>
      </c>
      <c r="L18" s="68">
        <v>135.90454213999999</v>
      </c>
      <c r="M18" s="68">
        <v>23.30212379</v>
      </c>
      <c r="N18" s="68">
        <v>30.451094829999999</v>
      </c>
    </row>
    <row r="19" spans="1:14" s="3" customFormat="1" ht="35.25" customHeight="1" x14ac:dyDescent="0.25">
      <c r="A19" s="74">
        <v>1311</v>
      </c>
      <c r="B19" s="70" t="s">
        <v>50</v>
      </c>
      <c r="C19" s="61">
        <v>199.40511766999998</v>
      </c>
      <c r="D19" s="61">
        <v>141.27887238</v>
      </c>
      <c r="E19" s="61">
        <v>269.91099267999999</v>
      </c>
      <c r="F19" s="72">
        <v>32.285860730000003</v>
      </c>
      <c r="G19" s="72">
        <v>46.000361900000001</v>
      </c>
      <c r="H19" s="72">
        <v>48.181400609999997</v>
      </c>
      <c r="I19" s="72">
        <v>47.075334900000001</v>
      </c>
      <c r="J19" s="72">
        <v>26.390527930000001</v>
      </c>
      <c r="K19" s="72">
        <v>60.540587709999997</v>
      </c>
      <c r="L19" s="72">
        <v>135.90454213999999</v>
      </c>
      <c r="M19" s="72">
        <v>23.30212379</v>
      </c>
      <c r="N19" s="72">
        <v>30.451094829999999</v>
      </c>
    </row>
    <row r="20" spans="1:14" s="2" customFormat="1" ht="35.25" customHeight="1" x14ac:dyDescent="0.25">
      <c r="A20" s="73">
        <v>14</v>
      </c>
      <c r="B20" s="66" t="s">
        <v>51</v>
      </c>
      <c r="C20" s="60">
        <v>81.749428940000001</v>
      </c>
      <c r="D20" s="60">
        <v>83.631326970000003</v>
      </c>
      <c r="E20" s="60">
        <v>99.796514630000004</v>
      </c>
      <c r="F20" s="68">
        <v>11.392469140000001</v>
      </c>
      <c r="G20" s="68">
        <v>20.120046119999998</v>
      </c>
      <c r="H20" s="68">
        <v>36.395189649999999</v>
      </c>
      <c r="I20" s="68">
        <v>16.579751910000002</v>
      </c>
      <c r="J20" s="68">
        <v>17.84885444</v>
      </c>
      <c r="K20" s="68">
        <v>19.694681989999999</v>
      </c>
      <c r="L20" s="68">
        <v>45.673226290000002</v>
      </c>
      <c r="M20" s="68">
        <v>24.907991499999998</v>
      </c>
      <c r="N20" s="68">
        <v>14.35512784</v>
      </c>
    </row>
    <row r="21" spans="1:14" s="2" customFormat="1" ht="35.25" customHeight="1" x14ac:dyDescent="0.25">
      <c r="A21" s="73">
        <v>141</v>
      </c>
      <c r="B21" s="66" t="s">
        <v>52</v>
      </c>
      <c r="C21" s="60">
        <v>29.854327009999999</v>
      </c>
      <c r="D21" s="60">
        <v>16.287476479999999</v>
      </c>
      <c r="E21" s="60">
        <v>36.697908769999998</v>
      </c>
      <c r="F21" s="68">
        <v>2.3997627100000001</v>
      </c>
      <c r="G21" s="68">
        <v>7.6582523600000005</v>
      </c>
      <c r="H21" s="68">
        <v>4.00979039</v>
      </c>
      <c r="I21" s="68">
        <v>2.1338301099999999</v>
      </c>
      <c r="J21" s="68">
        <v>9.7055893300000005</v>
      </c>
      <c r="K21" s="68">
        <v>8.9543060600000004</v>
      </c>
      <c r="L21" s="68">
        <v>15.904183270000001</v>
      </c>
      <c r="M21" s="68">
        <v>7.4359009399999998</v>
      </c>
      <c r="N21" s="68">
        <v>3.3844122700000003</v>
      </c>
    </row>
    <row r="22" spans="1:14" s="3" customFormat="1" ht="35.25" customHeight="1" x14ac:dyDescent="0.25">
      <c r="A22" s="74">
        <v>1411</v>
      </c>
      <c r="B22" s="70" t="s">
        <v>53</v>
      </c>
      <c r="C22" s="61">
        <v>2.01804359</v>
      </c>
      <c r="D22" s="61">
        <v>4.5002819600000006</v>
      </c>
      <c r="E22" s="61">
        <v>14.41665437</v>
      </c>
      <c r="F22" s="72">
        <v>0.92713623000000001</v>
      </c>
      <c r="G22" s="72">
        <v>1.49029853</v>
      </c>
      <c r="H22" s="72">
        <v>1.5327980000000001</v>
      </c>
      <c r="I22" s="72">
        <v>1.4895683700000002</v>
      </c>
      <c r="J22" s="72">
        <v>7.7344689899999999</v>
      </c>
      <c r="K22" s="72">
        <v>2.16804504</v>
      </c>
      <c r="L22" s="72">
        <v>3.0245719700000002</v>
      </c>
      <c r="M22" s="72">
        <v>1.7187436</v>
      </c>
      <c r="N22" s="72">
        <v>2.1042835000000002</v>
      </c>
    </row>
    <row r="23" spans="1:14" s="3" customFormat="1" ht="35.25" customHeight="1" x14ac:dyDescent="0.25">
      <c r="A23" s="74">
        <v>1412</v>
      </c>
      <c r="B23" s="70" t="s">
        <v>54</v>
      </c>
      <c r="C23" s="61">
        <v>27.518530259999999</v>
      </c>
      <c r="D23" s="61">
        <v>11.64519452</v>
      </c>
      <c r="E23" s="61">
        <v>21.69546051</v>
      </c>
      <c r="F23" s="72">
        <v>1.4286264799999999</v>
      </c>
      <c r="G23" s="72">
        <v>6.1339538300000003</v>
      </c>
      <c r="H23" s="72">
        <v>2.4469923900000001</v>
      </c>
      <c r="I23" s="72">
        <v>0.31108374999999999</v>
      </c>
      <c r="J23" s="72">
        <v>1.88182264</v>
      </c>
      <c r="K23" s="72">
        <v>6.66694282</v>
      </c>
      <c r="L23" s="72">
        <v>12.8356113</v>
      </c>
      <c r="M23" s="72">
        <v>5.6465906500000003</v>
      </c>
      <c r="N23" s="72">
        <v>1.2167381499999999</v>
      </c>
    </row>
    <row r="24" spans="1:14" s="3" customFormat="1" ht="35.25" customHeight="1" x14ac:dyDescent="0.25">
      <c r="A24" s="74">
        <v>1415</v>
      </c>
      <c r="B24" s="70" t="s">
        <v>55</v>
      </c>
      <c r="C24" s="61">
        <v>0.31775316000000003</v>
      </c>
      <c r="D24" s="61">
        <v>0.14200000000000002</v>
      </c>
      <c r="E24" s="61">
        <v>0.58579389000000004</v>
      </c>
      <c r="F24" s="72">
        <v>4.3999999999999997E-2</v>
      </c>
      <c r="G24" s="72">
        <v>3.4000000000000002E-2</v>
      </c>
      <c r="H24" s="72">
        <v>0.03</v>
      </c>
      <c r="I24" s="72">
        <v>0.33317798999999998</v>
      </c>
      <c r="J24" s="72">
        <v>8.9297699999999994E-2</v>
      </c>
      <c r="K24" s="72">
        <v>0.1193182</v>
      </c>
      <c r="L24" s="72">
        <v>4.3999999999999997E-2</v>
      </c>
      <c r="M24" s="72">
        <v>7.0566690000000001E-2</v>
      </c>
      <c r="N24" s="72">
        <v>6.3390620000000009E-2</v>
      </c>
    </row>
    <row r="25" spans="1:14" s="2" customFormat="1" ht="35.25" customHeight="1" x14ac:dyDescent="0.25">
      <c r="A25" s="73">
        <v>142</v>
      </c>
      <c r="B25" s="66" t="s">
        <v>56</v>
      </c>
      <c r="C25" s="60">
        <v>51.267059029999999</v>
      </c>
      <c r="D25" s="60">
        <v>66.723033310000005</v>
      </c>
      <c r="E25" s="60">
        <v>62.496864310000007</v>
      </c>
      <c r="F25" s="68">
        <v>8.8550004300000005</v>
      </c>
      <c r="G25" s="68">
        <v>12.301887579999999</v>
      </c>
      <c r="H25" s="68">
        <v>32.205895259999998</v>
      </c>
      <c r="I25" s="68">
        <v>14.30993767</v>
      </c>
      <c r="J25" s="68">
        <v>7.9941471899999996</v>
      </c>
      <c r="K25" s="68">
        <v>10.608253850000001</v>
      </c>
      <c r="L25" s="68">
        <v>29.584525600000003</v>
      </c>
      <c r="M25" s="68">
        <v>16.010089729999997</v>
      </c>
      <c r="N25" s="68">
        <v>10.72602483</v>
      </c>
    </row>
    <row r="26" spans="1:14" s="3" customFormat="1" ht="35.25" customHeight="1" x14ac:dyDescent="0.25">
      <c r="A26" s="74">
        <v>1422</v>
      </c>
      <c r="B26" s="70" t="s">
        <v>57</v>
      </c>
      <c r="C26" s="61">
        <v>11.703975679999996</v>
      </c>
      <c r="D26" s="61">
        <v>33.75630237</v>
      </c>
      <c r="E26" s="61">
        <v>33.014785310000001</v>
      </c>
      <c r="F26" s="72">
        <v>2.5443201699999998</v>
      </c>
      <c r="G26" s="72">
        <v>4.7465461799999993</v>
      </c>
      <c r="H26" s="72">
        <v>23.08417051</v>
      </c>
      <c r="I26" s="72">
        <v>2.2147728600000001</v>
      </c>
      <c r="J26" s="72">
        <v>2.51294255</v>
      </c>
      <c r="K26" s="72">
        <v>5.1828288499999999</v>
      </c>
      <c r="L26" s="72">
        <v>23.104241050000002</v>
      </c>
      <c r="M26" s="72">
        <v>3.4496837899999999</v>
      </c>
      <c r="N26" s="72">
        <v>3.2254341399999999</v>
      </c>
    </row>
    <row r="27" spans="1:14" s="3" customFormat="1" ht="35.25" customHeight="1" x14ac:dyDescent="0.25">
      <c r="A27" s="74">
        <v>1423</v>
      </c>
      <c r="B27" s="70" t="s">
        <v>58</v>
      </c>
      <c r="C27" s="61">
        <v>39.563083349999999</v>
      </c>
      <c r="D27" s="61">
        <v>32.966730939999998</v>
      </c>
      <c r="E27" s="61">
        <v>29.482079000000002</v>
      </c>
      <c r="F27" s="72">
        <v>6.3106802599999998</v>
      </c>
      <c r="G27" s="72">
        <v>7.5553414000000005</v>
      </c>
      <c r="H27" s="72">
        <v>9.1217247500000003</v>
      </c>
      <c r="I27" s="72">
        <v>12.09516481</v>
      </c>
      <c r="J27" s="72">
        <v>5.4812046399999996</v>
      </c>
      <c r="K27" s="72">
        <v>5.4254249999999997</v>
      </c>
      <c r="L27" s="72">
        <v>6.4802845499999995</v>
      </c>
      <c r="M27" s="72">
        <v>12.560405939999999</v>
      </c>
      <c r="N27" s="72">
        <v>7.5005906900000001</v>
      </c>
    </row>
    <row r="28" spans="1:14" s="2" customFormat="1" ht="35.25" customHeight="1" x14ac:dyDescent="0.25">
      <c r="A28" s="73">
        <v>143</v>
      </c>
      <c r="B28" s="66" t="s">
        <v>59</v>
      </c>
      <c r="C28" s="60">
        <v>0.62804290000000007</v>
      </c>
      <c r="D28" s="60">
        <v>0.62081717999999997</v>
      </c>
      <c r="E28" s="60">
        <v>0.60174154999999996</v>
      </c>
      <c r="F28" s="68">
        <v>0.137706</v>
      </c>
      <c r="G28" s="68">
        <v>0.15990617999999998</v>
      </c>
      <c r="H28" s="68">
        <v>0.179504</v>
      </c>
      <c r="I28" s="68">
        <v>0.13598413000000001</v>
      </c>
      <c r="J28" s="68">
        <v>0.14911792000000001</v>
      </c>
      <c r="K28" s="68">
        <v>0.13212207999999998</v>
      </c>
      <c r="L28" s="68">
        <v>0.18451742000000002</v>
      </c>
      <c r="M28" s="68">
        <v>1.46200083</v>
      </c>
      <c r="N28" s="68">
        <v>0.24469073999999999</v>
      </c>
    </row>
    <row r="29" spans="1:14" s="2" customFormat="1" ht="35.25" customHeight="1" x14ac:dyDescent="0.25">
      <c r="A29" s="75">
        <v>145</v>
      </c>
      <c r="B29" s="76" t="s">
        <v>60</v>
      </c>
      <c r="C29" s="62">
        <v>0</v>
      </c>
      <c r="D29" s="62">
        <v>0</v>
      </c>
      <c r="E29" s="62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1:14" s="2" customFormat="1" x14ac:dyDescent="0.25">
      <c r="A30" s="48" t="s">
        <v>32</v>
      </c>
      <c r="B30" s="78"/>
      <c r="C30" s="79"/>
      <c r="D30" s="79"/>
      <c r="E30" s="79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5" t="s">
        <v>61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</sheetData>
  <mergeCells count="5">
    <mergeCell ref="F2:H2"/>
    <mergeCell ref="M2:N2"/>
    <mergeCell ref="I2:L2"/>
    <mergeCell ref="A2:B3"/>
    <mergeCell ref="C2:E2"/>
  </mergeCells>
  <pageMargins left="0" right="0" top="0" bottom="0" header="0.11811023622047245" footer="0.11811023622047245"/>
  <pageSetup paperSize="9" scale="5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C9895-0083-4FF2-B6B6-E32FBBF57B01}">
  <sheetPr>
    <pageSetUpPr fitToPage="1"/>
  </sheetPr>
  <dimension ref="A1:Q29"/>
  <sheetViews>
    <sheetView zoomScale="160" zoomScaleNormal="160" workbookViewId="0">
      <pane xSplit="5" ySplit="3" topLeftCell="F14" activePane="bottomRight" state="frozen"/>
      <selection pane="topRight" activeCell="R1" sqref="R1"/>
      <selection pane="bottomLeft" activeCell="A4" sqref="A4"/>
      <selection pane="bottomRight" activeCell="C2" sqref="C2:E2"/>
    </sheetView>
  </sheetViews>
  <sheetFormatPr defaultColWidth="9.140625" defaultRowHeight="15" x14ac:dyDescent="0.25"/>
  <cols>
    <col min="1" max="1" width="7.28515625" style="5" customWidth="1"/>
    <col min="2" max="2" width="56.28515625" style="5" customWidth="1"/>
    <col min="3" max="14" width="15.42578125" style="5" customWidth="1"/>
    <col min="15" max="16" width="10.7109375" style="5" bestFit="1" customWidth="1"/>
    <col min="17" max="16384" width="9.140625" style="5"/>
  </cols>
  <sheetData>
    <row r="1" spans="1:17" ht="21" x14ac:dyDescent="0.35">
      <c r="A1" s="63" t="s">
        <v>62</v>
      </c>
    </row>
    <row r="2" spans="1:17" ht="15.75" x14ac:dyDescent="0.25">
      <c r="A2" s="223" t="s">
        <v>63</v>
      </c>
      <c r="B2" s="223"/>
      <c r="C2" s="202" t="s">
        <v>2</v>
      </c>
      <c r="D2" s="203"/>
      <c r="E2" s="204"/>
      <c r="F2" s="219"/>
      <c r="G2" s="219"/>
      <c r="H2" s="220"/>
      <c r="I2" s="221" t="s">
        <v>5</v>
      </c>
      <c r="J2" s="219"/>
      <c r="K2" s="219"/>
      <c r="L2" s="220"/>
      <c r="M2" s="221" t="s">
        <v>6</v>
      </c>
      <c r="N2" s="219"/>
      <c r="O2" s="80"/>
    </row>
    <row r="3" spans="1:17" x14ac:dyDescent="0.25">
      <c r="A3" s="223"/>
      <c r="B3" s="223"/>
      <c r="C3" s="146" t="s">
        <v>3</v>
      </c>
      <c r="D3" s="146" t="s">
        <v>4</v>
      </c>
      <c r="E3" s="146" t="s">
        <v>5</v>
      </c>
      <c r="F3" s="81">
        <v>44896</v>
      </c>
      <c r="G3" s="81">
        <v>44986</v>
      </c>
      <c r="H3" s="81">
        <v>45078</v>
      </c>
      <c r="I3" s="81">
        <v>45170</v>
      </c>
      <c r="J3" s="81">
        <v>45261</v>
      </c>
      <c r="K3" s="81">
        <v>45352</v>
      </c>
      <c r="L3" s="81">
        <v>45444</v>
      </c>
      <c r="M3" s="81">
        <v>45536</v>
      </c>
      <c r="N3" s="81">
        <v>45627</v>
      </c>
      <c r="O3" s="82"/>
    </row>
    <row r="4" spans="1:17" s="88" customFormat="1" ht="39" customHeight="1" x14ac:dyDescent="0.25">
      <c r="A4" s="83">
        <v>2</v>
      </c>
      <c r="B4" s="84" t="s">
        <v>64</v>
      </c>
      <c r="C4" s="147">
        <v>694.93116028010081</v>
      </c>
      <c r="D4" s="147">
        <v>707.15722556223966</v>
      </c>
      <c r="E4" s="147">
        <v>803.71133033995875</v>
      </c>
      <c r="F4" s="85">
        <v>162.52502579672398</v>
      </c>
      <c r="G4" s="85">
        <v>188.3825220462306</v>
      </c>
      <c r="H4" s="85">
        <v>192.79748966141722</v>
      </c>
      <c r="I4" s="85">
        <v>173.85948225863572</v>
      </c>
      <c r="J4" s="85">
        <v>189.59752041735464</v>
      </c>
      <c r="K4" s="85">
        <v>211.82114136965322</v>
      </c>
      <c r="L4" s="85">
        <v>228.43318629431516</v>
      </c>
      <c r="M4" s="85">
        <v>197.91094341578693</v>
      </c>
      <c r="N4" s="85">
        <v>184.07440111393467</v>
      </c>
      <c r="O4" s="86"/>
      <c r="P4" s="87"/>
      <c r="Q4" s="87"/>
    </row>
    <row r="5" spans="1:17" s="88" customFormat="1" ht="39" customHeight="1" x14ac:dyDescent="0.25">
      <c r="A5" s="89">
        <v>21</v>
      </c>
      <c r="B5" s="90" t="s">
        <v>65</v>
      </c>
      <c r="C5" s="148">
        <v>281.46076758999999</v>
      </c>
      <c r="D5" s="148">
        <v>278.77646371000003</v>
      </c>
      <c r="E5" s="148">
        <v>295.89180106999999</v>
      </c>
      <c r="F5" s="67">
        <v>74.414414759999985</v>
      </c>
      <c r="G5" s="67">
        <v>64.199323460000016</v>
      </c>
      <c r="H5" s="67">
        <v>76.456880670000004</v>
      </c>
      <c r="I5" s="67">
        <v>66.08343223</v>
      </c>
      <c r="J5" s="67">
        <v>81.467632739999999</v>
      </c>
      <c r="K5" s="67">
        <v>78.09116161</v>
      </c>
      <c r="L5" s="67">
        <v>70.249574490000001</v>
      </c>
      <c r="M5" s="67">
        <v>81.790765230000005</v>
      </c>
      <c r="N5" s="67">
        <v>73.80709469</v>
      </c>
      <c r="O5" s="86"/>
      <c r="P5" s="87"/>
      <c r="Q5" s="87"/>
    </row>
    <row r="6" spans="1:17" ht="39" customHeight="1" x14ac:dyDescent="0.25">
      <c r="A6" s="91">
        <v>211</v>
      </c>
      <c r="B6" s="92" t="s">
        <v>66</v>
      </c>
      <c r="C6" s="149">
        <v>254.29252764</v>
      </c>
      <c r="D6" s="149">
        <v>252.03101169000001</v>
      </c>
      <c r="E6" s="149">
        <v>267.10424469000003</v>
      </c>
      <c r="F6" s="71">
        <v>67.259335149999984</v>
      </c>
      <c r="G6" s="71">
        <v>58.071713680000009</v>
      </c>
      <c r="H6" s="71">
        <v>69.111221870000008</v>
      </c>
      <c r="I6" s="71">
        <v>59.727747780000001</v>
      </c>
      <c r="J6" s="71">
        <v>73.358389439999996</v>
      </c>
      <c r="K6" s="71">
        <v>70.54593337</v>
      </c>
      <c r="L6" s="71">
        <v>63.472174099999997</v>
      </c>
      <c r="M6" s="71">
        <v>73.936510330000004</v>
      </c>
      <c r="N6" s="71">
        <v>66.720577050000003</v>
      </c>
      <c r="O6" s="93"/>
      <c r="P6" s="87"/>
      <c r="Q6" s="87"/>
    </row>
    <row r="7" spans="1:17" ht="39" customHeight="1" x14ac:dyDescent="0.25">
      <c r="A7" s="91">
        <v>212</v>
      </c>
      <c r="B7" s="92" t="s">
        <v>67</v>
      </c>
      <c r="C7" s="149">
        <v>27.16823995</v>
      </c>
      <c r="D7" s="149">
        <v>26.745452019999998</v>
      </c>
      <c r="E7" s="149">
        <v>28.787556380000002</v>
      </c>
      <c r="F7" s="71">
        <v>7.1550796099999996</v>
      </c>
      <c r="G7" s="71">
        <v>6.1276097800000002</v>
      </c>
      <c r="H7" s="71">
        <v>7.3456587999999998</v>
      </c>
      <c r="I7" s="71">
        <v>6.35568445</v>
      </c>
      <c r="J7" s="71">
        <v>8.1092432999999993</v>
      </c>
      <c r="K7" s="71">
        <v>7.5452282400000001</v>
      </c>
      <c r="L7" s="71">
        <v>6.7774003899999995</v>
      </c>
      <c r="M7" s="71">
        <v>7.8542549000000008</v>
      </c>
      <c r="N7" s="71">
        <v>7.0865176399999994</v>
      </c>
      <c r="O7" s="93"/>
      <c r="P7" s="87"/>
      <c r="Q7" s="87"/>
    </row>
    <row r="8" spans="1:17" s="88" customFormat="1" ht="39" customHeight="1" x14ac:dyDescent="0.25">
      <c r="A8" s="89">
        <v>22</v>
      </c>
      <c r="B8" s="90" t="s">
        <v>68</v>
      </c>
      <c r="C8" s="148">
        <v>176.48449662000002</v>
      </c>
      <c r="D8" s="148">
        <v>187.93924193000001</v>
      </c>
      <c r="E8" s="148">
        <v>255.06070180999998</v>
      </c>
      <c r="F8" s="67">
        <v>43.999543709999998</v>
      </c>
      <c r="G8" s="67">
        <v>50.383522849999999</v>
      </c>
      <c r="H8" s="67">
        <v>47.15924974</v>
      </c>
      <c r="I8" s="67">
        <v>43.507037079999996</v>
      </c>
      <c r="J8" s="67">
        <v>48.82165036</v>
      </c>
      <c r="K8" s="67">
        <v>55.541832540000001</v>
      </c>
      <c r="L8" s="67">
        <v>107.19018183</v>
      </c>
      <c r="M8" s="67">
        <v>52.29411961000001</v>
      </c>
      <c r="N8" s="67">
        <v>55.968924090000002</v>
      </c>
      <c r="O8" s="86"/>
      <c r="P8" s="87"/>
      <c r="Q8" s="87"/>
    </row>
    <row r="9" spans="1:17" s="88" customFormat="1" ht="39" customHeight="1" x14ac:dyDescent="0.25">
      <c r="A9" s="89">
        <v>24</v>
      </c>
      <c r="B9" s="90" t="s">
        <v>69</v>
      </c>
      <c r="C9" s="148">
        <v>10.586818770100773</v>
      </c>
      <c r="D9" s="148">
        <v>12.666263072239628</v>
      </c>
      <c r="E9" s="148">
        <v>14.369095179958705</v>
      </c>
      <c r="F9" s="67">
        <v>1.5505651967239791</v>
      </c>
      <c r="G9" s="67">
        <v>4.5325619162305566</v>
      </c>
      <c r="H9" s="67">
        <v>1.8603530614171979</v>
      </c>
      <c r="I9" s="67">
        <v>5.1023865886357358</v>
      </c>
      <c r="J9" s="67">
        <v>2.2445376873546254</v>
      </c>
      <c r="K9" s="67">
        <v>4.6879482596531981</v>
      </c>
      <c r="L9" s="67">
        <v>2.3342226443151466</v>
      </c>
      <c r="M9" s="67">
        <v>4.3920000657868714</v>
      </c>
      <c r="N9" s="67">
        <v>2.1976448139346658</v>
      </c>
      <c r="O9" s="87"/>
      <c r="P9" s="87"/>
      <c r="Q9" s="87"/>
    </row>
    <row r="10" spans="1:17" ht="39" customHeight="1" x14ac:dyDescent="0.25">
      <c r="A10" s="91">
        <v>241</v>
      </c>
      <c r="B10" s="92" t="s">
        <v>70</v>
      </c>
      <c r="C10" s="149">
        <v>10.332066250100777</v>
      </c>
      <c r="D10" s="149">
        <v>12.574956292239627</v>
      </c>
      <c r="E10" s="149">
        <v>11.564829469958706</v>
      </c>
      <c r="F10" s="71">
        <v>1.5247317067239792</v>
      </c>
      <c r="G10" s="71">
        <v>4.5125754662305564</v>
      </c>
      <c r="H10" s="71">
        <v>1.8461902214171979</v>
      </c>
      <c r="I10" s="71">
        <v>4.385071968635736</v>
      </c>
      <c r="J10" s="71">
        <v>1.5357710773546256</v>
      </c>
      <c r="K10" s="71">
        <v>3.996348819653198</v>
      </c>
      <c r="L10" s="71">
        <v>1.6476376043151466</v>
      </c>
      <c r="M10" s="71">
        <v>3.7239640863387002</v>
      </c>
      <c r="N10" s="71">
        <v>1.5351765764996383</v>
      </c>
      <c r="O10" s="93"/>
      <c r="P10" s="87"/>
      <c r="Q10" s="87"/>
    </row>
    <row r="11" spans="1:17" ht="39" customHeight="1" x14ac:dyDescent="0.25">
      <c r="A11" s="91">
        <v>242</v>
      </c>
      <c r="B11" s="92" t="s">
        <v>71</v>
      </c>
      <c r="C11" s="149">
        <v>0.25475251999999998</v>
      </c>
      <c r="D11" s="149">
        <v>9.130677999999999E-2</v>
      </c>
      <c r="E11" s="149">
        <v>2.8042657100000001</v>
      </c>
      <c r="F11" s="71">
        <v>2.5833489999999997E-2</v>
      </c>
      <c r="G11" s="71">
        <v>1.9986449999999999E-2</v>
      </c>
      <c r="H11" s="71">
        <v>1.4162839999999999E-2</v>
      </c>
      <c r="I11" s="71">
        <v>0.71731462000000001</v>
      </c>
      <c r="J11" s="71">
        <v>0.70876660999999996</v>
      </c>
      <c r="K11" s="71">
        <v>0.69159943999999995</v>
      </c>
      <c r="L11" s="71">
        <v>0.68658504000000009</v>
      </c>
      <c r="M11" s="71">
        <v>0.66803597944817084</v>
      </c>
      <c r="N11" s="71">
        <v>0.6624682374350277</v>
      </c>
      <c r="O11" s="93"/>
      <c r="P11" s="87"/>
      <c r="Q11" s="87"/>
    </row>
    <row r="12" spans="1:17" s="88" customFormat="1" ht="39" customHeight="1" x14ac:dyDescent="0.25">
      <c r="A12" s="89">
        <v>25</v>
      </c>
      <c r="B12" s="90" t="s">
        <v>72</v>
      </c>
      <c r="C12" s="148">
        <v>10.126050490000001</v>
      </c>
      <c r="D12" s="148">
        <v>4.4000000000000004</v>
      </c>
      <c r="E12" s="148">
        <v>10.75</v>
      </c>
      <c r="F12" s="67">
        <v>2.4462003800000001</v>
      </c>
      <c r="G12" s="67">
        <v>0.75279716000000008</v>
      </c>
      <c r="H12" s="67">
        <v>0.25</v>
      </c>
      <c r="I12" s="67">
        <v>0.05</v>
      </c>
      <c r="J12" s="67">
        <v>9.7702299200000002</v>
      </c>
      <c r="K12" s="67">
        <v>0</v>
      </c>
      <c r="L12" s="67">
        <v>0.92977007999999994</v>
      </c>
      <c r="M12" s="67">
        <v>0.15000000000000002</v>
      </c>
      <c r="N12" s="67">
        <v>0</v>
      </c>
      <c r="O12" s="86"/>
      <c r="P12" s="87"/>
      <c r="Q12" s="87"/>
    </row>
    <row r="13" spans="1:17" ht="39" customHeight="1" x14ac:dyDescent="0.25">
      <c r="A13" s="94">
        <v>251</v>
      </c>
      <c r="B13" s="95" t="s">
        <v>73</v>
      </c>
      <c r="C13" s="149">
        <v>10.07605049</v>
      </c>
      <c r="D13" s="149">
        <v>4.0999999999999996</v>
      </c>
      <c r="E13" s="149">
        <v>10.1</v>
      </c>
      <c r="F13" s="71">
        <v>2.4462003800000001</v>
      </c>
      <c r="G13" s="71">
        <v>0.75279716000000008</v>
      </c>
      <c r="H13" s="71">
        <v>0</v>
      </c>
      <c r="I13" s="71">
        <v>0</v>
      </c>
      <c r="J13" s="71">
        <v>9.7702299200000002</v>
      </c>
      <c r="K13" s="71">
        <v>0</v>
      </c>
      <c r="L13" s="71">
        <v>0.32977008000000002</v>
      </c>
      <c r="M13" s="71">
        <v>0.1</v>
      </c>
      <c r="N13" s="71">
        <v>0</v>
      </c>
      <c r="O13" s="93"/>
      <c r="P13" s="87"/>
      <c r="Q13" s="87"/>
    </row>
    <row r="14" spans="1:17" ht="39" customHeight="1" x14ac:dyDescent="0.25">
      <c r="A14" s="94">
        <v>252</v>
      </c>
      <c r="B14" s="95" t="s">
        <v>74</v>
      </c>
      <c r="C14" s="149">
        <v>0.05</v>
      </c>
      <c r="D14" s="149">
        <v>0.3</v>
      </c>
      <c r="E14" s="149">
        <v>0.65</v>
      </c>
      <c r="F14" s="71">
        <v>0</v>
      </c>
      <c r="G14" s="71">
        <v>0</v>
      </c>
      <c r="H14" s="71">
        <v>0.25</v>
      </c>
      <c r="I14" s="71">
        <v>0.05</v>
      </c>
      <c r="J14" s="71">
        <v>0</v>
      </c>
      <c r="K14" s="71">
        <v>0</v>
      </c>
      <c r="L14" s="71">
        <v>0.6</v>
      </c>
      <c r="M14" s="71">
        <v>0.05</v>
      </c>
      <c r="N14" s="71">
        <v>0</v>
      </c>
      <c r="O14" s="93"/>
      <c r="P14" s="87"/>
      <c r="Q14" s="87"/>
    </row>
    <row r="15" spans="1:17" s="88" customFormat="1" ht="39" customHeight="1" x14ac:dyDescent="0.25">
      <c r="A15" s="89">
        <v>26</v>
      </c>
      <c r="B15" s="90" t="s">
        <v>75</v>
      </c>
      <c r="C15" s="148">
        <v>173.48968912999999</v>
      </c>
      <c r="D15" s="148">
        <v>178.23731970999998</v>
      </c>
      <c r="E15" s="148">
        <v>185.47282112000002</v>
      </c>
      <c r="F15" s="67">
        <v>32.91349701</v>
      </c>
      <c r="G15" s="67">
        <v>54.874492290000006</v>
      </c>
      <c r="H15" s="67">
        <v>52.618409429999993</v>
      </c>
      <c r="I15" s="67">
        <v>48.154335680000003</v>
      </c>
      <c r="J15" s="67">
        <v>36.903631060000002</v>
      </c>
      <c r="K15" s="67">
        <v>63.025814830000002</v>
      </c>
      <c r="L15" s="67">
        <v>37.389039550000007</v>
      </c>
      <c r="M15" s="67">
        <v>50.593081570000003</v>
      </c>
      <c r="N15" s="67">
        <v>39.488997429999998</v>
      </c>
      <c r="O15" s="86"/>
      <c r="P15" s="87"/>
      <c r="Q15" s="87"/>
    </row>
    <row r="16" spans="1:17" ht="39" customHeight="1" x14ac:dyDescent="0.25">
      <c r="A16" s="91">
        <v>262</v>
      </c>
      <c r="B16" s="92" t="s">
        <v>76</v>
      </c>
      <c r="C16" s="149">
        <v>0</v>
      </c>
      <c r="D16" s="149">
        <v>0</v>
      </c>
      <c r="E16" s="149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93"/>
      <c r="P16" s="87"/>
      <c r="Q16" s="87"/>
    </row>
    <row r="17" spans="1:17" ht="39" customHeight="1" x14ac:dyDescent="0.25">
      <c r="A17" s="91">
        <v>2621</v>
      </c>
      <c r="B17" s="92" t="s">
        <v>77</v>
      </c>
      <c r="C17" s="149">
        <v>0</v>
      </c>
      <c r="D17" s="149">
        <v>0</v>
      </c>
      <c r="E17" s="149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93"/>
      <c r="P17" s="87"/>
      <c r="Q17" s="87"/>
    </row>
    <row r="18" spans="1:17" ht="39" customHeight="1" x14ac:dyDescent="0.25">
      <c r="A18" s="91">
        <v>263</v>
      </c>
      <c r="B18" s="92" t="s">
        <v>78</v>
      </c>
      <c r="C18" s="149">
        <v>173.48968912999999</v>
      </c>
      <c r="D18" s="149">
        <v>178.23731970999998</v>
      </c>
      <c r="E18" s="149">
        <v>185.47282112000002</v>
      </c>
      <c r="F18" s="71">
        <v>32.91349701</v>
      </c>
      <c r="G18" s="71">
        <v>54.874492290000006</v>
      </c>
      <c r="H18" s="71">
        <v>52.618409429999993</v>
      </c>
      <c r="I18" s="71">
        <v>48.154335680000003</v>
      </c>
      <c r="J18" s="71">
        <v>36.903631060000002</v>
      </c>
      <c r="K18" s="71">
        <v>63.025814830000002</v>
      </c>
      <c r="L18" s="71">
        <v>37.389039550000007</v>
      </c>
      <c r="M18" s="71">
        <v>50.593081570000003</v>
      </c>
      <c r="N18" s="71">
        <v>39.488997429999998</v>
      </c>
      <c r="O18" s="93"/>
      <c r="P18" s="87"/>
      <c r="Q18" s="87"/>
    </row>
    <row r="19" spans="1:17" ht="39" customHeight="1" x14ac:dyDescent="0.25">
      <c r="A19" s="91">
        <v>2631</v>
      </c>
      <c r="B19" s="92" t="s">
        <v>77</v>
      </c>
      <c r="C19" s="149">
        <v>173.48968912999999</v>
      </c>
      <c r="D19" s="149">
        <v>178.23731970999998</v>
      </c>
      <c r="E19" s="149">
        <v>185.47282112000002</v>
      </c>
      <c r="F19" s="71">
        <v>32.91349701</v>
      </c>
      <c r="G19" s="71">
        <v>54.874492290000006</v>
      </c>
      <c r="H19" s="71">
        <v>52.618409429999993</v>
      </c>
      <c r="I19" s="71">
        <v>48.154335680000003</v>
      </c>
      <c r="J19" s="71">
        <v>36.903631060000002</v>
      </c>
      <c r="K19" s="71">
        <v>63.025814830000002</v>
      </c>
      <c r="L19" s="71">
        <v>37.389039550000007</v>
      </c>
      <c r="M19" s="71">
        <v>50.593081570000003</v>
      </c>
      <c r="N19" s="71">
        <v>39.488997429999998</v>
      </c>
      <c r="O19" s="93"/>
      <c r="P19" s="87"/>
      <c r="Q19" s="87"/>
    </row>
    <row r="20" spans="1:17" s="88" customFormat="1" ht="39" customHeight="1" x14ac:dyDescent="0.25">
      <c r="A20" s="89">
        <v>27</v>
      </c>
      <c r="B20" s="90" t="s">
        <v>79</v>
      </c>
      <c r="C20" s="148">
        <v>12.72329266</v>
      </c>
      <c r="D20" s="148">
        <v>35.626748880000001</v>
      </c>
      <c r="E20" s="148">
        <v>34.717995139999999</v>
      </c>
      <c r="F20" s="67">
        <v>5.3330629700000003</v>
      </c>
      <c r="G20" s="67">
        <v>10.64096617</v>
      </c>
      <c r="H20" s="67">
        <v>11.957334400000001</v>
      </c>
      <c r="I20" s="67">
        <v>9.1396415900000001</v>
      </c>
      <c r="J20" s="67">
        <v>8.9439846799999998</v>
      </c>
      <c r="K20" s="67">
        <v>8.606792089999999</v>
      </c>
      <c r="L20" s="67">
        <v>8.0275767800000004</v>
      </c>
      <c r="M20" s="67">
        <v>6.9534747299999999</v>
      </c>
      <c r="N20" s="67">
        <v>9.1078401199999988</v>
      </c>
      <c r="O20" s="86"/>
      <c r="P20" s="87"/>
      <c r="Q20" s="87"/>
    </row>
    <row r="21" spans="1:17" ht="39" customHeight="1" x14ac:dyDescent="0.25">
      <c r="A21" s="96">
        <v>272</v>
      </c>
      <c r="B21" s="95" t="s">
        <v>80</v>
      </c>
      <c r="C21" s="149">
        <v>11.708519299999999</v>
      </c>
      <c r="D21" s="149">
        <v>35.014308</v>
      </c>
      <c r="E21" s="149">
        <v>33.388308000000002</v>
      </c>
      <c r="F21" s="71">
        <v>5.14161</v>
      </c>
      <c r="G21" s="71">
        <v>10.500688</v>
      </c>
      <c r="H21" s="71">
        <v>11.806832</v>
      </c>
      <c r="I21" s="71">
        <v>8.9291710000000002</v>
      </c>
      <c r="J21" s="71">
        <v>8.6251829999999998</v>
      </c>
      <c r="K21" s="71">
        <v>8.3213799999999996</v>
      </c>
      <c r="L21" s="71">
        <v>7.5125739999999999</v>
      </c>
      <c r="M21" s="71">
        <v>6.6598259999999998</v>
      </c>
      <c r="N21" s="71">
        <v>8.9015489999999993</v>
      </c>
      <c r="O21" s="93"/>
      <c r="P21" s="87"/>
      <c r="Q21" s="87"/>
    </row>
    <row r="22" spans="1:17" ht="39" customHeight="1" x14ac:dyDescent="0.25">
      <c r="A22" s="96">
        <v>273</v>
      </c>
      <c r="B22" s="95" t="s">
        <v>81</v>
      </c>
      <c r="C22" s="149">
        <v>1.01477336</v>
      </c>
      <c r="D22" s="149">
        <v>0.61244088000000008</v>
      </c>
      <c r="E22" s="149">
        <v>1.3296871399999999</v>
      </c>
      <c r="F22" s="71">
        <v>0.19145297</v>
      </c>
      <c r="G22" s="71">
        <v>0.14027817000000001</v>
      </c>
      <c r="H22" s="71">
        <v>0.15050239999999998</v>
      </c>
      <c r="I22" s="71">
        <v>0.21047058999999999</v>
      </c>
      <c r="J22" s="71">
        <v>0.31880167999999998</v>
      </c>
      <c r="K22" s="71">
        <v>0.28541209000000001</v>
      </c>
      <c r="L22" s="71">
        <v>0.51500277999999999</v>
      </c>
      <c r="M22" s="71">
        <v>0.29364872999999997</v>
      </c>
      <c r="N22" s="71">
        <v>0.20629111999999999</v>
      </c>
      <c r="O22" s="93"/>
      <c r="P22" s="87"/>
      <c r="Q22" s="87"/>
    </row>
    <row r="23" spans="1:17" s="88" customFormat="1" ht="39" customHeight="1" x14ac:dyDescent="0.25">
      <c r="A23" s="89">
        <v>28</v>
      </c>
      <c r="B23" s="90" t="s">
        <v>82</v>
      </c>
      <c r="C23" s="148">
        <v>30.060045020000004</v>
      </c>
      <c r="D23" s="148">
        <v>9.5111882600000008</v>
      </c>
      <c r="E23" s="148">
        <v>7.4489160199999978</v>
      </c>
      <c r="F23" s="67">
        <v>1.8677417699999996</v>
      </c>
      <c r="G23" s="67">
        <v>2.9988581999999995</v>
      </c>
      <c r="H23" s="67">
        <v>2.4952623600000012</v>
      </c>
      <c r="I23" s="67">
        <v>1.8226490899999981</v>
      </c>
      <c r="J23" s="67">
        <v>1.4458539699999988</v>
      </c>
      <c r="K23" s="67">
        <v>1.867592039999999</v>
      </c>
      <c r="L23" s="67">
        <v>2.3128209200000018</v>
      </c>
      <c r="M23" s="67">
        <v>1.737502209999999</v>
      </c>
      <c r="N23" s="67">
        <v>3.5038999699999986</v>
      </c>
      <c r="O23" s="86"/>
      <c r="P23" s="87"/>
      <c r="Q23" s="87"/>
    </row>
    <row r="24" spans="1:17" ht="39" customHeight="1" x14ac:dyDescent="0.25">
      <c r="A24" s="91">
        <v>281</v>
      </c>
      <c r="B24" s="92" t="s">
        <v>83</v>
      </c>
      <c r="C24" s="149">
        <v>0</v>
      </c>
      <c r="D24" s="149">
        <v>0</v>
      </c>
      <c r="E24" s="149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93"/>
      <c r="P24" s="87"/>
      <c r="Q24" s="87"/>
    </row>
    <row r="25" spans="1:17" ht="39" customHeight="1" x14ac:dyDescent="0.25">
      <c r="A25" s="91">
        <v>282</v>
      </c>
      <c r="B25" s="92" t="s">
        <v>84</v>
      </c>
      <c r="C25" s="149">
        <v>30.060045020000004</v>
      </c>
      <c r="D25" s="149">
        <v>9.5111882600000008</v>
      </c>
      <c r="E25" s="149">
        <v>7.4489160199999978</v>
      </c>
      <c r="F25" s="71">
        <v>1.8677417699999996</v>
      </c>
      <c r="G25" s="71">
        <v>2.9988581999999995</v>
      </c>
      <c r="H25" s="71">
        <v>2.4952623600000012</v>
      </c>
      <c r="I25" s="71">
        <v>1.8226490899999981</v>
      </c>
      <c r="J25" s="71">
        <v>1.4458539699999988</v>
      </c>
      <c r="K25" s="71">
        <v>1.867592039999999</v>
      </c>
      <c r="L25" s="71">
        <v>2.3128209200000018</v>
      </c>
      <c r="M25" s="71">
        <v>1.737502209999999</v>
      </c>
      <c r="N25" s="71">
        <v>3.5038999699999986</v>
      </c>
      <c r="O25" s="93"/>
      <c r="P25" s="87"/>
      <c r="Q25" s="87"/>
    </row>
    <row r="26" spans="1:17" ht="39" customHeight="1" x14ac:dyDescent="0.25">
      <c r="A26" s="91">
        <v>2821</v>
      </c>
      <c r="B26" s="92" t="s">
        <v>85</v>
      </c>
      <c r="C26" s="149">
        <v>30.060045020000004</v>
      </c>
      <c r="D26" s="149">
        <v>9.5111882600000008</v>
      </c>
      <c r="E26" s="149">
        <v>7.4489160199999978</v>
      </c>
      <c r="F26" s="71">
        <v>1.8677417699999996</v>
      </c>
      <c r="G26" s="71">
        <v>2.9988581999999995</v>
      </c>
      <c r="H26" s="71">
        <v>2.4952623600000012</v>
      </c>
      <c r="I26" s="71">
        <v>1.8226490899999981</v>
      </c>
      <c r="J26" s="71">
        <v>1.4458539699999988</v>
      </c>
      <c r="K26" s="71">
        <v>1.867592039999999</v>
      </c>
      <c r="L26" s="71">
        <v>2.3128209200000018</v>
      </c>
      <c r="M26" s="71">
        <v>1.737502209999999</v>
      </c>
      <c r="N26" s="71">
        <v>3.5038999699999986</v>
      </c>
      <c r="O26" s="93"/>
      <c r="P26" s="87"/>
      <c r="Q26" s="87"/>
    </row>
    <row r="27" spans="1:17" ht="39" customHeight="1" x14ac:dyDescent="0.25">
      <c r="A27" s="97">
        <v>2822</v>
      </c>
      <c r="B27" s="98" t="s">
        <v>86</v>
      </c>
      <c r="C27" s="150">
        <v>0</v>
      </c>
      <c r="D27" s="150">
        <v>0</v>
      </c>
      <c r="E27" s="150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3"/>
      <c r="P27" s="87"/>
      <c r="Q27" s="87"/>
    </row>
    <row r="28" spans="1:17" x14ac:dyDescent="0.25">
      <c r="A28" s="48" t="s">
        <v>32</v>
      </c>
      <c r="B28" s="100"/>
      <c r="C28" s="101"/>
      <c r="D28" s="101"/>
      <c r="E28" s="101"/>
      <c r="P28" s="87"/>
      <c r="Q28" s="87"/>
    </row>
    <row r="29" spans="1:17" x14ac:dyDescent="0.25">
      <c r="A29" s="5" t="s">
        <v>61</v>
      </c>
      <c r="B29" s="102"/>
      <c r="P29" s="87"/>
      <c r="Q29" s="87"/>
    </row>
  </sheetData>
  <mergeCells count="5">
    <mergeCell ref="F2:H2"/>
    <mergeCell ref="I2:L2"/>
    <mergeCell ref="M2:N2"/>
    <mergeCell ref="A2:B3"/>
    <mergeCell ref="C2:E2"/>
  </mergeCells>
  <pageMargins left="0" right="0" top="0" bottom="0" header="0.11811023622047245" footer="0.11811023622047245"/>
  <pageSetup paperSize="9" scale="5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A6E3-7D96-46F0-9581-9713B8C28ACA}">
  <sheetPr>
    <pageSetUpPr fitToPage="1"/>
  </sheetPr>
  <dimension ref="A1:P20"/>
  <sheetViews>
    <sheetView zoomScale="145" zoomScaleNormal="145" workbookViewId="0">
      <pane xSplit="5" ySplit="3" topLeftCell="F4" activePane="bottomRight" state="frozen"/>
      <selection pane="topRight" activeCell="R1" sqref="R1"/>
      <selection pane="bottomLeft" activeCell="A4" sqref="A4"/>
      <selection pane="bottomRight" activeCell="C2" sqref="C2:E2"/>
    </sheetView>
  </sheetViews>
  <sheetFormatPr defaultRowHeight="15" x14ac:dyDescent="0.25"/>
  <cols>
    <col min="1" max="1" width="7.28515625" style="5" customWidth="1"/>
    <col min="2" max="2" width="67.28515625" style="5" customWidth="1"/>
    <col min="3" max="14" width="14.85546875" style="5" customWidth="1"/>
    <col min="15" max="16384" width="9.140625" style="5"/>
  </cols>
  <sheetData>
    <row r="1" spans="1:16" ht="15.75" x14ac:dyDescent="0.25">
      <c r="A1" s="36" t="s">
        <v>87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4.45" customHeight="1" x14ac:dyDescent="0.25">
      <c r="A2" s="224" t="s">
        <v>88</v>
      </c>
      <c r="B2" s="225"/>
      <c r="C2" s="202" t="s">
        <v>2</v>
      </c>
      <c r="D2" s="203"/>
      <c r="E2" s="204"/>
      <c r="F2" s="197"/>
      <c r="G2" s="197"/>
      <c r="H2" s="197"/>
      <c r="I2" s="199" t="s">
        <v>5</v>
      </c>
      <c r="J2" s="197"/>
      <c r="K2" s="197"/>
      <c r="L2" s="198"/>
      <c r="M2" s="199" t="s">
        <v>6</v>
      </c>
      <c r="N2" s="197"/>
      <c r="O2" s="103"/>
      <c r="P2" s="104"/>
    </row>
    <row r="3" spans="1:16" ht="22.5" customHeight="1" x14ac:dyDescent="0.25">
      <c r="A3" s="226"/>
      <c r="B3" s="227"/>
      <c r="C3" s="151" t="s">
        <v>3</v>
      </c>
      <c r="D3" s="151" t="s">
        <v>4</v>
      </c>
      <c r="E3" s="151" t="s">
        <v>5</v>
      </c>
      <c r="F3" s="105">
        <v>44896</v>
      </c>
      <c r="G3" s="105">
        <v>44986</v>
      </c>
      <c r="H3" s="105">
        <v>45078</v>
      </c>
      <c r="I3" s="105">
        <v>45170</v>
      </c>
      <c r="J3" s="105">
        <v>45261</v>
      </c>
      <c r="K3" s="105">
        <v>45352</v>
      </c>
      <c r="L3" s="105">
        <v>45444</v>
      </c>
      <c r="M3" s="105">
        <v>45536</v>
      </c>
      <c r="N3" s="105">
        <v>45627</v>
      </c>
    </row>
    <row r="4" spans="1:16" s="10" customFormat="1" ht="62.25" customHeight="1" x14ac:dyDescent="0.25">
      <c r="A4" s="106">
        <v>3</v>
      </c>
      <c r="B4" s="107" t="s">
        <v>89</v>
      </c>
      <c r="C4" s="152">
        <v>141.77112233989931</v>
      </c>
      <c r="D4" s="152">
        <v>191.68777485776027</v>
      </c>
      <c r="E4" s="152">
        <v>350.86158151004116</v>
      </c>
      <c r="F4" s="85">
        <v>62.778296163275996</v>
      </c>
      <c r="G4" s="85">
        <v>44.716708523769427</v>
      </c>
      <c r="H4" s="85">
        <v>61.509925578582767</v>
      </c>
      <c r="I4" s="85">
        <v>74.009578691364254</v>
      </c>
      <c r="J4" s="85">
        <v>71.997739292645349</v>
      </c>
      <c r="K4" s="85">
        <v>47.381990870346726</v>
      </c>
      <c r="L4" s="85">
        <v>157.47227265568483</v>
      </c>
      <c r="M4" s="85">
        <v>41.43512994421306</v>
      </c>
      <c r="N4" s="85">
        <v>94.190093436065325</v>
      </c>
    </row>
    <row r="5" spans="1:16" s="10" customFormat="1" ht="62.25" customHeight="1" x14ac:dyDescent="0.25">
      <c r="A5" s="108">
        <v>31</v>
      </c>
      <c r="B5" s="109" t="s">
        <v>90</v>
      </c>
      <c r="C5" s="153">
        <v>25.248341830760161</v>
      </c>
      <c r="D5" s="153">
        <v>114.61782534604963</v>
      </c>
      <c r="E5" s="153">
        <v>49.87650239971623</v>
      </c>
      <c r="F5" s="110">
        <v>45.717057538173194</v>
      </c>
      <c r="G5" s="110">
        <v>9.0253201016894433</v>
      </c>
      <c r="H5" s="110">
        <v>22.675605930852853</v>
      </c>
      <c r="I5" s="110">
        <v>11.941543059188511</v>
      </c>
      <c r="J5" s="110">
        <v>1.2824871719413473</v>
      </c>
      <c r="K5" s="110">
        <v>9.3102986067691731</v>
      </c>
      <c r="L5" s="110">
        <v>27.342173561817198</v>
      </c>
      <c r="M5" s="110">
        <v>31.51245830510986</v>
      </c>
      <c r="N5" s="110">
        <v>42.881777668978131</v>
      </c>
    </row>
    <row r="6" spans="1:16" s="10" customFormat="1" ht="62.25" customHeight="1" x14ac:dyDescent="0.25">
      <c r="A6" s="111">
        <v>311</v>
      </c>
      <c r="B6" s="112" t="s">
        <v>91</v>
      </c>
      <c r="C6" s="154">
        <v>25.248341830760161</v>
      </c>
      <c r="D6" s="154">
        <v>114.61782534604963</v>
      </c>
      <c r="E6" s="154">
        <v>49.87650239971623</v>
      </c>
      <c r="F6" s="67">
        <v>45.717057538173194</v>
      </c>
      <c r="G6" s="67">
        <v>9.0253201016894433</v>
      </c>
      <c r="H6" s="67">
        <v>22.675605930852853</v>
      </c>
      <c r="I6" s="67">
        <v>11.941543059188511</v>
      </c>
      <c r="J6" s="67">
        <v>1.2824871719413473</v>
      </c>
      <c r="K6" s="67">
        <v>9.3102986067691731</v>
      </c>
      <c r="L6" s="67">
        <v>27.342173561817198</v>
      </c>
      <c r="M6" s="67">
        <v>31.51245830510986</v>
      </c>
      <c r="N6" s="67">
        <v>42.881777668978131</v>
      </c>
    </row>
    <row r="7" spans="1:16" s="21" customFormat="1" ht="62.25" customHeight="1" x14ac:dyDescent="0.25">
      <c r="A7" s="113">
        <v>3111</v>
      </c>
      <c r="B7" s="114" t="s">
        <v>92</v>
      </c>
      <c r="C7" s="155">
        <v>25.248341830760161</v>
      </c>
      <c r="D7" s="155">
        <v>114.61782534604963</v>
      </c>
      <c r="E7" s="155">
        <v>49.87650239971623</v>
      </c>
      <c r="F7" s="99">
        <v>45.717057538173194</v>
      </c>
      <c r="G7" s="99">
        <v>9.0253201016894433</v>
      </c>
      <c r="H7" s="99">
        <v>22.675605930852853</v>
      </c>
      <c r="I7" s="99">
        <v>11.941543059188511</v>
      </c>
      <c r="J7" s="99">
        <v>1.2824871719413473</v>
      </c>
      <c r="K7" s="99">
        <v>9.3102986067691731</v>
      </c>
      <c r="L7" s="99">
        <v>27.342173561817198</v>
      </c>
      <c r="M7" s="99">
        <v>31.51245830510986</v>
      </c>
      <c r="N7" s="99">
        <v>42.881777668978131</v>
      </c>
    </row>
    <row r="8" spans="1:16" s="10" customFormat="1" ht="62.25" customHeight="1" x14ac:dyDescent="0.25">
      <c r="A8" s="115">
        <v>32</v>
      </c>
      <c r="B8" s="116" t="s">
        <v>93</v>
      </c>
      <c r="C8" s="152">
        <v>60.888197500882328</v>
      </c>
      <c r="D8" s="152">
        <v>5.7934045770064735</v>
      </c>
      <c r="E8" s="152">
        <v>215.96787562</v>
      </c>
      <c r="F8" s="85">
        <v>14.158008502853146</v>
      </c>
      <c r="G8" s="85">
        <v>7.1917100000000076</v>
      </c>
      <c r="H8" s="85">
        <v>26.999259999999978</v>
      </c>
      <c r="I8" s="85">
        <v>31.535049999999988</v>
      </c>
      <c r="J8" s="85">
        <v>58.563810000000032</v>
      </c>
      <c r="K8" s="85">
        <v>7.7771631363725788</v>
      </c>
      <c r="L8" s="85">
        <v>118.09185248362741</v>
      </c>
      <c r="M8" s="85">
        <v>-18.635425620000046</v>
      </c>
      <c r="N8" s="85">
        <v>38.873580000000025</v>
      </c>
    </row>
    <row r="9" spans="1:16" s="21" customFormat="1" ht="62.25" customHeight="1" x14ac:dyDescent="0.25">
      <c r="A9" s="117">
        <v>3202</v>
      </c>
      <c r="B9" s="118" t="s">
        <v>94</v>
      </c>
      <c r="C9" s="156">
        <v>60.888197500882328</v>
      </c>
      <c r="D9" s="156">
        <v>5.7934045770064735</v>
      </c>
      <c r="E9" s="156">
        <v>215.96787562</v>
      </c>
      <c r="F9" s="71">
        <v>14.158008502853146</v>
      </c>
      <c r="G9" s="71">
        <v>7.1917100000000076</v>
      </c>
      <c r="H9" s="71">
        <v>26.999259999999978</v>
      </c>
      <c r="I9" s="71">
        <v>31.535049999999988</v>
      </c>
      <c r="J9" s="71">
        <v>58.563810000000032</v>
      </c>
      <c r="K9" s="71">
        <v>7.7771631363725788</v>
      </c>
      <c r="L9" s="71">
        <v>118.09185248362741</v>
      </c>
      <c r="M9" s="71">
        <v>-18.635425620000046</v>
      </c>
      <c r="N9" s="71">
        <v>38.873580000000025</v>
      </c>
    </row>
    <row r="10" spans="1:16" s="10" customFormat="1" ht="62.25" customHeight="1" x14ac:dyDescent="0.25">
      <c r="A10" s="111">
        <v>321</v>
      </c>
      <c r="B10" s="112" t="s">
        <v>95</v>
      </c>
      <c r="C10" s="154">
        <v>60.888197500882328</v>
      </c>
      <c r="D10" s="154">
        <v>5.7934045770064735</v>
      </c>
      <c r="E10" s="154">
        <v>215.96787562</v>
      </c>
      <c r="F10" s="67">
        <v>14.158008502853146</v>
      </c>
      <c r="G10" s="67">
        <v>7.1917100000000076</v>
      </c>
      <c r="H10" s="67">
        <v>26.999259999999978</v>
      </c>
      <c r="I10" s="67">
        <v>31.535049999999988</v>
      </c>
      <c r="J10" s="67">
        <v>58.563810000000032</v>
      </c>
      <c r="K10" s="67">
        <v>7.7771631363725788</v>
      </c>
      <c r="L10" s="67">
        <v>118.09185248362741</v>
      </c>
      <c r="M10" s="67">
        <v>-18.635425620000046</v>
      </c>
      <c r="N10" s="67">
        <v>38.873580000000025</v>
      </c>
    </row>
    <row r="11" spans="1:16" s="21" customFormat="1" ht="62.25" customHeight="1" x14ac:dyDescent="0.25">
      <c r="A11" s="119">
        <v>3212</v>
      </c>
      <c r="B11" s="120" t="s">
        <v>96</v>
      </c>
      <c r="C11" s="156">
        <v>60.888197500882328</v>
      </c>
      <c r="D11" s="156">
        <v>5.7934045770064735</v>
      </c>
      <c r="E11" s="156">
        <v>215.96787562</v>
      </c>
      <c r="F11" s="71">
        <v>14.158008502853146</v>
      </c>
      <c r="G11" s="71">
        <v>7.1917100000000076</v>
      </c>
      <c r="H11" s="71">
        <v>26.999259999999978</v>
      </c>
      <c r="I11" s="71">
        <v>31.535049999999988</v>
      </c>
      <c r="J11" s="71">
        <v>58.563810000000032</v>
      </c>
      <c r="K11" s="71">
        <v>7.7771631363725788</v>
      </c>
      <c r="L11" s="71">
        <v>118.09185248362741</v>
      </c>
      <c r="M11" s="71">
        <v>-18.635425620000046</v>
      </c>
      <c r="N11" s="71">
        <v>38.873580000000025</v>
      </c>
    </row>
    <row r="12" spans="1:16" s="10" customFormat="1" ht="62.25" customHeight="1" x14ac:dyDescent="0.25">
      <c r="A12" s="115">
        <v>33</v>
      </c>
      <c r="B12" s="116" t="s">
        <v>97</v>
      </c>
      <c r="C12" s="152">
        <v>-55.634583008256811</v>
      </c>
      <c r="D12" s="152">
        <v>-71.276544934704177</v>
      </c>
      <c r="E12" s="152">
        <v>-85.017203490324945</v>
      </c>
      <c r="F12" s="85">
        <v>-2.9032301222496542</v>
      </c>
      <c r="G12" s="85">
        <v>-28.499678422079974</v>
      </c>
      <c r="H12" s="85">
        <v>-11.835059647729937</v>
      </c>
      <c r="I12" s="85">
        <v>-30.532985632175759</v>
      </c>
      <c r="J12" s="85">
        <v>-12.151442120703971</v>
      </c>
      <c r="K12" s="85">
        <v>-30.294529127204974</v>
      </c>
      <c r="L12" s="85">
        <v>-12.038246610240249</v>
      </c>
      <c r="M12" s="85">
        <v>-28.558097259103249</v>
      </c>
      <c r="N12" s="85">
        <v>-12.434735767087176</v>
      </c>
    </row>
    <row r="13" spans="1:16" s="21" customFormat="1" ht="62.25" customHeight="1" x14ac:dyDescent="0.25">
      <c r="A13" s="119">
        <v>3304</v>
      </c>
      <c r="B13" s="120" t="s">
        <v>98</v>
      </c>
      <c r="C13" s="156">
        <v>-55.634583008256811</v>
      </c>
      <c r="D13" s="156">
        <v>-71.276544934704177</v>
      </c>
      <c r="E13" s="156">
        <v>-85.017203490324945</v>
      </c>
      <c r="F13" s="71">
        <v>-2.9032301222496542</v>
      </c>
      <c r="G13" s="71">
        <v>-28.499678422079974</v>
      </c>
      <c r="H13" s="71">
        <v>-11.835059647729937</v>
      </c>
      <c r="I13" s="71">
        <v>-30.532985632175759</v>
      </c>
      <c r="J13" s="71">
        <v>-12.151442120703971</v>
      </c>
      <c r="K13" s="71">
        <v>-30.294529127204974</v>
      </c>
      <c r="L13" s="71">
        <v>-12.038246610240249</v>
      </c>
      <c r="M13" s="71">
        <v>-28.558097259103249</v>
      </c>
      <c r="N13" s="71">
        <v>-12.434735767087176</v>
      </c>
    </row>
    <row r="14" spans="1:16" s="10" customFormat="1" ht="62.25" customHeight="1" x14ac:dyDescent="0.25">
      <c r="A14" s="111">
        <v>331</v>
      </c>
      <c r="B14" s="112" t="s">
        <v>95</v>
      </c>
      <c r="C14" s="154">
        <v>-2.8933705099999996</v>
      </c>
      <c r="D14" s="154">
        <v>-1.0601136200000001</v>
      </c>
      <c r="E14" s="154">
        <v>-2.1245824899999999</v>
      </c>
      <c r="F14" s="67">
        <v>-0.26202160999999996</v>
      </c>
      <c r="G14" s="67">
        <v>-0.26786864999999999</v>
      </c>
      <c r="H14" s="67">
        <v>-0.27369226000000002</v>
      </c>
      <c r="I14" s="67">
        <v>-0.65882498</v>
      </c>
      <c r="J14" s="67">
        <v>-0.66737298999999994</v>
      </c>
      <c r="K14" s="67">
        <v>-0.39668505999999998</v>
      </c>
      <c r="L14" s="67">
        <v>-0.40169946000000001</v>
      </c>
      <c r="M14" s="67">
        <v>-0.42024852055182899</v>
      </c>
      <c r="N14" s="67">
        <v>-0.42581626256497196</v>
      </c>
    </row>
    <row r="15" spans="1:16" s="21" customFormat="1" ht="62.25" customHeight="1" x14ac:dyDescent="0.25">
      <c r="A15" s="119">
        <v>3314</v>
      </c>
      <c r="B15" s="120" t="s">
        <v>99</v>
      </c>
      <c r="C15" s="156">
        <v>-2.8933705099999996</v>
      </c>
      <c r="D15" s="156">
        <v>-1.0601136200000001</v>
      </c>
      <c r="E15" s="156">
        <v>-2.1245824899999999</v>
      </c>
      <c r="F15" s="71">
        <v>-0.26202160999999996</v>
      </c>
      <c r="G15" s="71">
        <v>-0.26786864999999999</v>
      </c>
      <c r="H15" s="71">
        <v>-0.27369226000000002</v>
      </c>
      <c r="I15" s="71">
        <v>-0.65882498</v>
      </c>
      <c r="J15" s="71">
        <v>-0.66737298999999994</v>
      </c>
      <c r="K15" s="71">
        <v>-0.39668505999999998</v>
      </c>
      <c r="L15" s="71">
        <v>-0.40169946000000001</v>
      </c>
      <c r="M15" s="71">
        <v>-0.42024852055182899</v>
      </c>
      <c r="N15" s="71">
        <v>-0.42581626256497196</v>
      </c>
    </row>
    <row r="16" spans="1:16" s="10" customFormat="1" ht="62.25" customHeight="1" x14ac:dyDescent="0.25">
      <c r="A16" s="111">
        <v>332</v>
      </c>
      <c r="B16" s="112" t="s">
        <v>100</v>
      </c>
      <c r="C16" s="154">
        <v>-52.741212498256814</v>
      </c>
      <c r="D16" s="154">
        <v>-70.216431314704167</v>
      </c>
      <c r="E16" s="154">
        <v>-82.892621000324951</v>
      </c>
      <c r="F16" s="67">
        <v>-2.641208512249654</v>
      </c>
      <c r="G16" s="67">
        <v>-28.231809772079973</v>
      </c>
      <c r="H16" s="67">
        <v>-11.561367387729936</v>
      </c>
      <c r="I16" s="67">
        <v>-29.87416065217576</v>
      </c>
      <c r="J16" s="67">
        <v>-11.48406913070397</v>
      </c>
      <c r="K16" s="67">
        <v>-29.897844067204975</v>
      </c>
      <c r="L16" s="67">
        <v>-11.636547150240249</v>
      </c>
      <c r="M16" s="67">
        <v>-28.137848738551419</v>
      </c>
      <c r="N16" s="67">
        <v>-12.008919504522204</v>
      </c>
    </row>
    <row r="17" spans="1:14" s="21" customFormat="1" ht="62.25" customHeight="1" x14ac:dyDescent="0.25">
      <c r="A17" s="113">
        <v>3324</v>
      </c>
      <c r="B17" s="121" t="s">
        <v>99</v>
      </c>
      <c r="C17" s="155">
        <v>-52.741212498256814</v>
      </c>
      <c r="D17" s="155">
        <v>-70.216431314704167</v>
      </c>
      <c r="E17" s="155">
        <v>-82.892621000324951</v>
      </c>
      <c r="F17" s="99">
        <v>-2.641208512249654</v>
      </c>
      <c r="G17" s="99">
        <v>-28.231809772079973</v>
      </c>
      <c r="H17" s="99">
        <v>-11.561367387729936</v>
      </c>
      <c r="I17" s="99">
        <v>-29.87416065217576</v>
      </c>
      <c r="J17" s="99">
        <v>-11.48406913070397</v>
      </c>
      <c r="K17" s="99">
        <v>-29.897844067204975</v>
      </c>
      <c r="L17" s="99">
        <v>-11.636547150240249</v>
      </c>
      <c r="M17" s="99">
        <v>-28.137848738551419</v>
      </c>
      <c r="N17" s="99">
        <v>-12.008919504522204</v>
      </c>
    </row>
    <row r="18" spans="1:14" s="21" customFormat="1" ht="62.25" customHeight="1" x14ac:dyDescent="0.25">
      <c r="A18" s="113" t="s">
        <v>101</v>
      </c>
      <c r="B18" s="122" t="s">
        <v>102</v>
      </c>
      <c r="C18" s="155">
        <v>0</v>
      </c>
      <c r="D18" s="155">
        <v>0</v>
      </c>
      <c r="E18" s="155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1:14" s="21" customFormat="1" ht="15.75" x14ac:dyDescent="0.25">
      <c r="A19" s="123" t="s">
        <v>32</v>
      </c>
      <c r="B19" s="124"/>
      <c r="C19" s="93"/>
      <c r="D19" s="93"/>
      <c r="E19" s="93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5.75" x14ac:dyDescent="0.25">
      <c r="A20" s="40" t="s">
        <v>61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</sheetData>
  <mergeCells count="5">
    <mergeCell ref="C2:E2"/>
    <mergeCell ref="F2:H2"/>
    <mergeCell ref="I2:L2"/>
    <mergeCell ref="M2:N2"/>
    <mergeCell ref="A2:B3"/>
  </mergeCells>
  <pageMargins left="0" right="0" top="0" bottom="0" header="0.11811023622047245" footer="0.11811023622047245"/>
  <pageSetup paperSize="9" scale="57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7CF7-0D8A-4AAE-B0C3-0D40958EAC53}">
  <sheetPr>
    <pageSetUpPr fitToPage="1"/>
  </sheetPr>
  <dimension ref="A1:N52"/>
  <sheetViews>
    <sheetView zoomScaleNormal="100" workbookViewId="0">
      <pane xSplit="5" ySplit="3" topLeftCell="F24" activePane="bottomRight" state="frozen"/>
      <selection pane="topRight" activeCell="R1" sqref="R1"/>
      <selection pane="bottomLeft" activeCell="A4" sqref="A4"/>
      <selection pane="bottomRight" activeCell="F36" sqref="F36"/>
    </sheetView>
  </sheetViews>
  <sheetFormatPr defaultColWidth="8.85546875" defaultRowHeight="15" x14ac:dyDescent="0.25"/>
  <cols>
    <col min="1" max="1" width="7.28515625" style="5" customWidth="1"/>
    <col min="2" max="2" width="94" style="5" customWidth="1"/>
    <col min="3" max="14" width="22.28515625" style="5" customWidth="1"/>
    <col min="15" max="16384" width="8.85546875" style="5"/>
  </cols>
  <sheetData>
    <row r="1" spans="1:14" ht="21" x14ac:dyDescent="0.35">
      <c r="A1" s="63" t="s">
        <v>103</v>
      </c>
    </row>
    <row r="2" spans="1:14" ht="15.75" x14ac:dyDescent="0.25">
      <c r="A2" s="228" t="s">
        <v>104</v>
      </c>
      <c r="B2" s="229"/>
      <c r="C2" s="202" t="s">
        <v>2</v>
      </c>
      <c r="D2" s="203"/>
      <c r="E2" s="204"/>
      <c r="F2" s="221" t="s">
        <v>4</v>
      </c>
      <c r="G2" s="219"/>
      <c r="H2" s="220"/>
      <c r="I2" s="221" t="s">
        <v>5</v>
      </c>
      <c r="J2" s="219"/>
      <c r="K2" s="219"/>
      <c r="L2" s="220"/>
      <c r="M2" s="221" t="s">
        <v>145</v>
      </c>
      <c r="N2" s="219"/>
    </row>
    <row r="3" spans="1:14" ht="29.25" customHeight="1" x14ac:dyDescent="0.25">
      <c r="A3" s="230"/>
      <c r="B3" s="231"/>
      <c r="C3" s="157" t="s">
        <v>3</v>
      </c>
      <c r="D3" s="157" t="s">
        <v>4</v>
      </c>
      <c r="E3" s="157" t="s">
        <v>5</v>
      </c>
      <c r="F3" s="125">
        <v>44896</v>
      </c>
      <c r="G3" s="125">
        <v>44986</v>
      </c>
      <c r="H3" s="125">
        <v>45078</v>
      </c>
      <c r="I3" s="125">
        <v>45170</v>
      </c>
      <c r="J3" s="125">
        <v>45261</v>
      </c>
      <c r="K3" s="125">
        <v>45352</v>
      </c>
      <c r="L3" s="125">
        <v>45444</v>
      </c>
      <c r="M3" s="126">
        <v>45536</v>
      </c>
      <c r="N3" s="125">
        <v>45627</v>
      </c>
    </row>
    <row r="4" spans="1:14" ht="34.5" customHeight="1" x14ac:dyDescent="0.4">
      <c r="A4" s="127">
        <v>7</v>
      </c>
      <c r="B4" s="128" t="s">
        <v>105</v>
      </c>
      <c r="C4" s="158">
        <v>720.17950211086099</v>
      </c>
      <c r="D4" s="158">
        <v>821.77505090828936</v>
      </c>
      <c r="E4" s="158">
        <v>853.58783273967492</v>
      </c>
      <c r="F4" s="129">
        <v>208.24208333489716</v>
      </c>
      <c r="G4" s="129">
        <v>197.40784214792006</v>
      </c>
      <c r="H4" s="129">
        <v>215.47309559227008</v>
      </c>
      <c r="I4" s="129">
        <v>185.80102531782424</v>
      </c>
      <c r="J4" s="129">
        <v>190.88000758929599</v>
      </c>
      <c r="K4" s="129">
        <v>221.1314399764224</v>
      </c>
      <c r="L4" s="129">
        <v>255.77535985613238</v>
      </c>
      <c r="M4" s="129">
        <v>229.42340172089678</v>
      </c>
      <c r="N4" s="129">
        <v>226.95617878291279</v>
      </c>
    </row>
    <row r="5" spans="1:14" ht="34.5" customHeight="1" x14ac:dyDescent="0.25">
      <c r="A5" s="130">
        <v>701</v>
      </c>
      <c r="B5" s="131" t="s">
        <v>106</v>
      </c>
      <c r="C5" s="159">
        <v>174.51229527915825</v>
      </c>
      <c r="D5" s="159">
        <v>181.06076928240219</v>
      </c>
      <c r="E5" s="159">
        <v>180.34223439179652</v>
      </c>
      <c r="F5" s="132">
        <v>40.833993646463007</v>
      </c>
      <c r="G5" s="132">
        <v>44.271491273178846</v>
      </c>
      <c r="H5" s="132">
        <v>41.018812204130448</v>
      </c>
      <c r="I5" s="132">
        <v>45.606051800473431</v>
      </c>
      <c r="J5" s="132">
        <v>41.521893987354645</v>
      </c>
      <c r="K5" s="132">
        <v>51.400108479653262</v>
      </c>
      <c r="L5" s="132">
        <v>41.814180124315172</v>
      </c>
      <c r="M5" s="132">
        <v>54.104064003659708</v>
      </c>
      <c r="N5" s="132">
        <v>70.778162215170283</v>
      </c>
    </row>
    <row r="6" spans="1:14" ht="34.5" customHeight="1" x14ac:dyDescent="0.25">
      <c r="A6" s="131">
        <v>7011</v>
      </c>
      <c r="B6" s="133" t="s">
        <v>107</v>
      </c>
      <c r="C6" s="160">
        <v>123.59025558000008</v>
      </c>
      <c r="D6" s="160">
        <v>108.04162634000008</v>
      </c>
      <c r="E6" s="160">
        <v>126.14800289000009</v>
      </c>
      <c r="F6" s="134">
        <v>24.839538710000003</v>
      </c>
      <c r="G6" s="134">
        <v>29.258054020000053</v>
      </c>
      <c r="H6" s="134">
        <v>24.448285900000034</v>
      </c>
      <c r="I6" s="134">
        <v>28.740846719999986</v>
      </c>
      <c r="J6" s="134">
        <v>28.152590510000017</v>
      </c>
      <c r="K6" s="134">
        <v>38.086837340000059</v>
      </c>
      <c r="L6" s="134">
        <v>31.16772832000002</v>
      </c>
      <c r="M6" s="134">
        <v>33.660681539999992</v>
      </c>
      <c r="N6" s="134">
        <v>33.615191790855505</v>
      </c>
    </row>
    <row r="7" spans="1:14" ht="34.5" customHeight="1" x14ac:dyDescent="0.25">
      <c r="A7" s="135">
        <v>70111</v>
      </c>
      <c r="B7" s="136" t="s">
        <v>108</v>
      </c>
      <c r="C7" s="161">
        <v>25.054953619999999</v>
      </c>
      <c r="D7" s="161">
        <v>26.469361319999997</v>
      </c>
      <c r="E7" s="161">
        <v>28.174816889999999</v>
      </c>
      <c r="F7" s="137">
        <v>6.4549553099999999</v>
      </c>
      <c r="G7" s="137">
        <v>5.538251390000001</v>
      </c>
      <c r="H7" s="137">
        <v>7.0819018099999997</v>
      </c>
      <c r="I7" s="137">
        <v>7.6210328199999999</v>
      </c>
      <c r="J7" s="137">
        <v>7.3790438999999992</v>
      </c>
      <c r="K7" s="137">
        <v>7.3240836600000003</v>
      </c>
      <c r="L7" s="137">
        <v>5.8506565099999994</v>
      </c>
      <c r="M7" s="137">
        <v>8.7400612700000018</v>
      </c>
      <c r="N7" s="137">
        <v>6.9528121668120484</v>
      </c>
    </row>
    <row r="8" spans="1:14" ht="34.5" customHeight="1" x14ac:dyDescent="0.25">
      <c r="A8" s="135">
        <v>70112</v>
      </c>
      <c r="B8" s="136" t="s">
        <v>109</v>
      </c>
      <c r="C8" s="161">
        <v>79.427444770000079</v>
      </c>
      <c r="D8" s="161">
        <v>59.351043900000079</v>
      </c>
      <c r="E8" s="161">
        <v>71.096878050000072</v>
      </c>
      <c r="F8" s="137">
        <v>13.509732380000003</v>
      </c>
      <c r="G8" s="137">
        <v>17.059161970000055</v>
      </c>
      <c r="H8" s="137">
        <v>12.206414390000033</v>
      </c>
      <c r="I8" s="137">
        <v>15.332820659999983</v>
      </c>
      <c r="J8" s="137">
        <v>12.601304720000014</v>
      </c>
      <c r="K8" s="137">
        <v>24.881385750000057</v>
      </c>
      <c r="L8" s="137">
        <v>18.281366920000018</v>
      </c>
      <c r="M8" s="137">
        <v>18.184045489999988</v>
      </c>
      <c r="N8" s="137">
        <v>21.014175786832539</v>
      </c>
    </row>
    <row r="9" spans="1:14" ht="34.5" customHeight="1" x14ac:dyDescent="0.25">
      <c r="A9" s="135">
        <v>70113</v>
      </c>
      <c r="B9" s="136" t="s">
        <v>110</v>
      </c>
      <c r="C9" s="161">
        <v>19.107857190000001</v>
      </c>
      <c r="D9" s="161">
        <v>22.221221119999999</v>
      </c>
      <c r="E9" s="161">
        <v>26.876307950000008</v>
      </c>
      <c r="F9" s="137">
        <v>4.8748510200000004</v>
      </c>
      <c r="G9" s="137">
        <v>6.6606406599999994</v>
      </c>
      <c r="H9" s="137">
        <v>5.1599697000000004</v>
      </c>
      <c r="I9" s="137">
        <v>5.7869932400000001</v>
      </c>
      <c r="J9" s="137">
        <v>8.1722418900000022</v>
      </c>
      <c r="K9" s="137">
        <v>5.8813679300000015</v>
      </c>
      <c r="L9" s="137">
        <v>7.0357048900000008</v>
      </c>
      <c r="M9" s="137">
        <v>6.7365747799999998</v>
      </c>
      <c r="N9" s="137">
        <v>5.6482038372109207</v>
      </c>
    </row>
    <row r="10" spans="1:14" ht="34.5" customHeight="1" x14ac:dyDescent="0.25">
      <c r="A10" s="131">
        <v>7013</v>
      </c>
      <c r="B10" s="138" t="s">
        <v>111</v>
      </c>
      <c r="C10" s="162">
        <v>36.695577069057407</v>
      </c>
      <c r="D10" s="162">
        <v>56.210583910162498</v>
      </c>
      <c r="E10" s="162">
        <v>36.1495349318377</v>
      </c>
      <c r="F10" s="134">
        <v>13.639979369739027</v>
      </c>
      <c r="G10" s="134">
        <v>8.9195272869482398</v>
      </c>
      <c r="H10" s="134">
        <v>13.587009622713214</v>
      </c>
      <c r="I10" s="134">
        <v>10.856107391837702</v>
      </c>
      <c r="J10" s="134">
        <v>10.078414179999999</v>
      </c>
      <c r="K10" s="134">
        <v>7.8107235100000008</v>
      </c>
      <c r="L10" s="134">
        <v>7.4042898499999996</v>
      </c>
      <c r="M10" s="134">
        <v>15.269902817872836</v>
      </c>
      <c r="N10" s="134">
        <v>34.15522224038012</v>
      </c>
    </row>
    <row r="11" spans="1:14" ht="34.5" customHeight="1" x14ac:dyDescent="0.25">
      <c r="A11" s="135">
        <v>70131</v>
      </c>
      <c r="B11" s="136" t="s">
        <v>112</v>
      </c>
      <c r="C11" s="161">
        <v>7.1225942799999995</v>
      </c>
      <c r="D11" s="161">
        <v>9.2794195200000011</v>
      </c>
      <c r="E11" s="161">
        <v>10.25115027</v>
      </c>
      <c r="F11" s="137">
        <v>1.7477386700000002</v>
      </c>
      <c r="G11" s="137">
        <v>2.4306163199999999</v>
      </c>
      <c r="H11" s="137">
        <v>2.5767864600000001</v>
      </c>
      <c r="I11" s="137">
        <v>2.7232968300000002</v>
      </c>
      <c r="J11" s="137">
        <v>2.6861422999999998</v>
      </c>
      <c r="K11" s="137">
        <v>2.3810339700000003</v>
      </c>
      <c r="L11" s="137">
        <v>2.4606771699999999</v>
      </c>
      <c r="M11" s="137">
        <v>4.3052305999999998</v>
      </c>
      <c r="N11" s="137">
        <v>4.8413055844447639</v>
      </c>
    </row>
    <row r="12" spans="1:14" ht="34.5" customHeight="1" x14ac:dyDescent="0.25">
      <c r="A12" s="135">
        <v>70132</v>
      </c>
      <c r="B12" s="136" t="s">
        <v>113</v>
      </c>
      <c r="C12" s="161">
        <v>3.9774153299999995</v>
      </c>
      <c r="D12" s="161">
        <v>4.0217497699999996</v>
      </c>
      <c r="E12" s="161">
        <v>3.6072471699999995</v>
      </c>
      <c r="F12" s="137">
        <v>1.0149866000000001</v>
      </c>
      <c r="G12" s="137">
        <v>0.96140623000000003</v>
      </c>
      <c r="H12" s="137">
        <v>1.12378439</v>
      </c>
      <c r="I12" s="137">
        <v>0.81043608000000011</v>
      </c>
      <c r="J12" s="137">
        <v>1.2775249399999999</v>
      </c>
      <c r="K12" s="137">
        <v>0.87532959999999993</v>
      </c>
      <c r="L12" s="137">
        <v>0.64395655000000007</v>
      </c>
      <c r="M12" s="137">
        <v>1.1384181599999998</v>
      </c>
      <c r="N12" s="137">
        <v>0.66133138999999996</v>
      </c>
    </row>
    <row r="13" spans="1:14" ht="34.5" customHeight="1" x14ac:dyDescent="0.25">
      <c r="A13" s="135">
        <v>70133</v>
      </c>
      <c r="B13" s="136" t="s">
        <v>114</v>
      </c>
      <c r="C13" s="161">
        <v>25.595567459057406</v>
      </c>
      <c r="D13" s="161">
        <v>42.909414620162494</v>
      </c>
      <c r="E13" s="161">
        <v>22.291137491837702</v>
      </c>
      <c r="F13" s="137">
        <v>10.877254099739027</v>
      </c>
      <c r="G13" s="137">
        <v>5.5275047369482397</v>
      </c>
      <c r="H13" s="137">
        <v>9.8864387727132144</v>
      </c>
      <c r="I13" s="137">
        <v>7.3223744818377012</v>
      </c>
      <c r="J13" s="137">
        <v>6.1147469400000007</v>
      </c>
      <c r="K13" s="137">
        <v>4.5543599400000003</v>
      </c>
      <c r="L13" s="137">
        <v>4.2996561299999998</v>
      </c>
      <c r="M13" s="137">
        <v>9.8262540578728359</v>
      </c>
      <c r="N13" s="137">
        <v>28.652585265935357</v>
      </c>
    </row>
    <row r="14" spans="1:14" ht="34.5" customHeight="1" x14ac:dyDescent="0.25">
      <c r="A14" s="131">
        <v>7016</v>
      </c>
      <c r="B14" s="138" t="s">
        <v>115</v>
      </c>
      <c r="C14" s="162">
        <v>3.4896719100000002</v>
      </c>
      <c r="D14" s="162">
        <v>4.0810312599999996</v>
      </c>
      <c r="E14" s="162">
        <v>3.6756013900000002</v>
      </c>
      <c r="F14" s="134">
        <v>0.80114037000000005</v>
      </c>
      <c r="G14" s="134">
        <v>1.5384306699999999</v>
      </c>
      <c r="H14" s="134">
        <v>1.1202405999999998</v>
      </c>
      <c r="I14" s="134">
        <v>0.90671109999999988</v>
      </c>
      <c r="J14" s="134">
        <v>1.0463516100000001</v>
      </c>
      <c r="K14" s="134">
        <v>0.81459937000000004</v>
      </c>
      <c r="L14" s="134">
        <v>0.90793931000000005</v>
      </c>
      <c r="M14" s="134">
        <v>0.78147958000000006</v>
      </c>
      <c r="N14" s="134">
        <v>0.81010336999999988</v>
      </c>
    </row>
    <row r="15" spans="1:14" ht="34.5" customHeight="1" x14ac:dyDescent="0.25">
      <c r="A15" s="131">
        <v>7017</v>
      </c>
      <c r="B15" s="138" t="s">
        <v>116</v>
      </c>
      <c r="C15" s="162">
        <v>10.586818770100773</v>
      </c>
      <c r="D15" s="162">
        <v>12.666263072239628</v>
      </c>
      <c r="E15" s="162">
        <v>14.369095179958705</v>
      </c>
      <c r="F15" s="134">
        <v>1.5505651967239791</v>
      </c>
      <c r="G15" s="134">
        <v>4.5325619162305566</v>
      </c>
      <c r="H15" s="134">
        <v>1.8603530614171979</v>
      </c>
      <c r="I15" s="134">
        <v>5.1023865886357358</v>
      </c>
      <c r="J15" s="134">
        <v>2.2445376873546254</v>
      </c>
      <c r="K15" s="134">
        <v>4.6879482596531981</v>
      </c>
      <c r="L15" s="134">
        <v>2.3342226443151466</v>
      </c>
      <c r="M15" s="134">
        <v>4.3920000657868714</v>
      </c>
      <c r="N15" s="134">
        <v>2.1976448139346658</v>
      </c>
    </row>
    <row r="16" spans="1:14" ht="34.5" customHeight="1" x14ac:dyDescent="0.4">
      <c r="A16" s="131">
        <v>703</v>
      </c>
      <c r="B16" s="131" t="s">
        <v>117</v>
      </c>
      <c r="C16" s="159">
        <v>64.926333150000005</v>
      </c>
      <c r="D16" s="159">
        <v>66.451423380000008</v>
      </c>
      <c r="E16" s="159">
        <v>72.668130469999994</v>
      </c>
      <c r="F16" s="139">
        <v>17.356883809999999</v>
      </c>
      <c r="G16" s="139">
        <v>18.268281810000001</v>
      </c>
      <c r="H16" s="139">
        <v>15.436680330000002</v>
      </c>
      <c r="I16" s="139">
        <v>17.742501490000002</v>
      </c>
      <c r="J16" s="139">
        <v>19.260105599999999</v>
      </c>
      <c r="K16" s="139">
        <v>20.285523699999999</v>
      </c>
      <c r="L16" s="139">
        <v>15.379999680000001</v>
      </c>
      <c r="M16" s="139">
        <v>23.462533040000004</v>
      </c>
      <c r="N16" s="139">
        <v>21.074296644496691</v>
      </c>
    </row>
    <row r="17" spans="1:14" ht="34.5" customHeight="1" x14ac:dyDescent="0.25">
      <c r="A17" s="131">
        <v>7031</v>
      </c>
      <c r="B17" s="138" t="s">
        <v>118</v>
      </c>
      <c r="C17" s="162">
        <v>17.517501060000001</v>
      </c>
      <c r="D17" s="162">
        <v>17.317314360000001</v>
      </c>
      <c r="E17" s="162">
        <v>19.472903259999999</v>
      </c>
      <c r="F17" s="134">
        <v>5.03675125</v>
      </c>
      <c r="G17" s="134">
        <v>4.8763320199999995</v>
      </c>
      <c r="H17" s="134">
        <v>2.9778283299999999</v>
      </c>
      <c r="I17" s="134">
        <v>4.9194890899999999</v>
      </c>
      <c r="J17" s="134">
        <v>5.6782145599999998</v>
      </c>
      <c r="K17" s="134">
        <v>6.0094034199999999</v>
      </c>
      <c r="L17" s="134">
        <v>2.8657961899999997</v>
      </c>
      <c r="M17" s="134">
        <v>6.9179743700000005</v>
      </c>
      <c r="N17" s="134">
        <v>6.62062142</v>
      </c>
    </row>
    <row r="18" spans="1:14" ht="34.5" customHeight="1" x14ac:dyDescent="0.25">
      <c r="A18" s="131">
        <v>7032</v>
      </c>
      <c r="B18" s="138" t="s">
        <v>119</v>
      </c>
      <c r="C18" s="162">
        <v>4.9290298200000002</v>
      </c>
      <c r="D18" s="162">
        <v>12.924177500000001</v>
      </c>
      <c r="E18" s="162">
        <v>13.761758420000003</v>
      </c>
      <c r="F18" s="134">
        <v>3.19958739</v>
      </c>
      <c r="G18" s="134">
        <v>4.2661165199999997</v>
      </c>
      <c r="H18" s="134">
        <v>2.1330582000000002</v>
      </c>
      <c r="I18" s="134">
        <v>3.4842257000000001</v>
      </c>
      <c r="J18" s="134">
        <v>3.4258442400000004</v>
      </c>
      <c r="K18" s="134">
        <v>4.5677923200000006</v>
      </c>
      <c r="L18" s="134">
        <v>2.2838961600000003</v>
      </c>
      <c r="M18" s="134">
        <v>3.5652755099999998</v>
      </c>
      <c r="N18" s="134">
        <v>3.5652755099999998</v>
      </c>
    </row>
    <row r="19" spans="1:14" ht="34.5" customHeight="1" x14ac:dyDescent="0.25">
      <c r="A19" s="131">
        <v>7033</v>
      </c>
      <c r="B19" s="138" t="s">
        <v>120</v>
      </c>
      <c r="C19" s="162">
        <v>18.736826409999999</v>
      </c>
      <c r="D19" s="162">
        <v>18.14410084</v>
      </c>
      <c r="E19" s="162">
        <v>18.858062060000002</v>
      </c>
      <c r="F19" s="134">
        <v>4.1984783099999996</v>
      </c>
      <c r="G19" s="134">
        <v>4.5513448299999997</v>
      </c>
      <c r="H19" s="134">
        <v>5.5318388100000009</v>
      </c>
      <c r="I19" s="134">
        <v>4.8885760400000002</v>
      </c>
      <c r="J19" s="134">
        <v>4.8352911499999998</v>
      </c>
      <c r="K19" s="134">
        <v>4.4829227399999994</v>
      </c>
      <c r="L19" s="134">
        <v>4.6512721300000006</v>
      </c>
      <c r="M19" s="134">
        <v>7.2449953900000006</v>
      </c>
      <c r="N19" s="134">
        <v>5.0249217905886905</v>
      </c>
    </row>
    <row r="20" spans="1:14" ht="34.5" customHeight="1" x14ac:dyDescent="0.25">
      <c r="A20" s="131">
        <v>7034</v>
      </c>
      <c r="B20" s="138" t="s">
        <v>121</v>
      </c>
      <c r="C20" s="162">
        <v>6.2179679300000004</v>
      </c>
      <c r="D20" s="162">
        <v>6.6571907799999996</v>
      </c>
      <c r="E20" s="162">
        <v>7.34765245</v>
      </c>
      <c r="F20" s="134">
        <v>1.79039354</v>
      </c>
      <c r="G20" s="134">
        <v>1.54354627</v>
      </c>
      <c r="H20" s="134">
        <v>1.7965569099999998</v>
      </c>
      <c r="I20" s="134">
        <v>1.74717583</v>
      </c>
      <c r="J20" s="134">
        <v>2.0822297399999998</v>
      </c>
      <c r="K20" s="134">
        <v>1.7535177200000001</v>
      </c>
      <c r="L20" s="134">
        <v>1.7647291599999999</v>
      </c>
      <c r="M20" s="134">
        <v>1.96198206</v>
      </c>
      <c r="N20" s="134">
        <v>1.8541339700000001</v>
      </c>
    </row>
    <row r="21" spans="1:14" ht="34.5" customHeight="1" x14ac:dyDescent="0.25">
      <c r="A21" s="131">
        <v>7036</v>
      </c>
      <c r="B21" s="138" t="s">
        <v>122</v>
      </c>
      <c r="C21" s="162">
        <v>17.525007930000001</v>
      </c>
      <c r="D21" s="162">
        <v>11.408639900000001</v>
      </c>
      <c r="E21" s="162">
        <v>13.227754279999999</v>
      </c>
      <c r="F21" s="134">
        <v>3.1316733200000009</v>
      </c>
      <c r="G21" s="134">
        <v>3.0309421700000008</v>
      </c>
      <c r="H21" s="134">
        <v>2.9973980799999991</v>
      </c>
      <c r="I21" s="134">
        <v>2.70303483</v>
      </c>
      <c r="J21" s="134">
        <v>3.2385259100000003</v>
      </c>
      <c r="K21" s="134">
        <v>3.4718874999999989</v>
      </c>
      <c r="L21" s="134">
        <v>3.81430604</v>
      </c>
      <c r="M21" s="134">
        <v>3.7723057099999999</v>
      </c>
      <c r="N21" s="134">
        <v>4.0093439539080027</v>
      </c>
    </row>
    <row r="22" spans="1:14" ht="34.5" customHeight="1" x14ac:dyDescent="0.4">
      <c r="A22" s="131">
        <v>704</v>
      </c>
      <c r="B22" s="140" t="s">
        <v>123</v>
      </c>
      <c r="C22" s="159">
        <v>142.98846556547312</v>
      </c>
      <c r="D22" s="159">
        <v>171.49266519098853</v>
      </c>
      <c r="E22" s="159">
        <v>131.16465729816269</v>
      </c>
      <c r="F22" s="139">
        <v>54.85235174895611</v>
      </c>
      <c r="G22" s="139">
        <v>32.942791180844729</v>
      </c>
      <c r="H22" s="139">
        <v>37.86139949813964</v>
      </c>
      <c r="I22" s="139">
        <v>29.02280637551311</v>
      </c>
      <c r="J22" s="139">
        <v>25.115409051941345</v>
      </c>
      <c r="K22" s="139">
        <v>35.321824496769167</v>
      </c>
      <c r="L22" s="139">
        <v>41.704617373939058</v>
      </c>
      <c r="M22" s="139">
        <v>43.537210593618511</v>
      </c>
      <c r="N22" s="139">
        <v>36.718479366430785</v>
      </c>
    </row>
    <row r="23" spans="1:14" ht="34.5" customHeight="1" x14ac:dyDescent="0.25">
      <c r="A23" s="131">
        <v>7041</v>
      </c>
      <c r="B23" s="138" t="s">
        <v>124</v>
      </c>
      <c r="C23" s="162">
        <v>18.541344379999998</v>
      </c>
      <c r="D23" s="162">
        <v>15.201173150000001</v>
      </c>
      <c r="E23" s="162">
        <v>15.18326742</v>
      </c>
      <c r="F23" s="134">
        <v>4.2841618300000004</v>
      </c>
      <c r="G23" s="134">
        <v>3.30222558</v>
      </c>
      <c r="H23" s="134">
        <v>3.4694780599999997</v>
      </c>
      <c r="I23" s="134">
        <v>4.2820857800000001</v>
      </c>
      <c r="J23" s="134">
        <v>2.55545958</v>
      </c>
      <c r="K23" s="134">
        <v>2.4925614899999999</v>
      </c>
      <c r="L23" s="134">
        <v>5.8531605699999991</v>
      </c>
      <c r="M23" s="134">
        <v>6.7818932199999997</v>
      </c>
      <c r="N23" s="134">
        <v>2.95844898</v>
      </c>
    </row>
    <row r="24" spans="1:14" ht="34.5" customHeight="1" x14ac:dyDescent="0.25">
      <c r="A24" s="131">
        <v>7042</v>
      </c>
      <c r="B24" s="138" t="s">
        <v>125</v>
      </c>
      <c r="C24" s="162">
        <v>19.696959660000001</v>
      </c>
      <c r="D24" s="162">
        <v>38.356387890162495</v>
      </c>
      <c r="E24" s="162">
        <v>22.721511001837705</v>
      </c>
      <c r="F24" s="134">
        <v>11.101619629739027</v>
      </c>
      <c r="G24" s="134">
        <v>5.9623584869482409</v>
      </c>
      <c r="H24" s="134">
        <v>11.321817072713213</v>
      </c>
      <c r="I24" s="134">
        <v>6.4470243718377027</v>
      </c>
      <c r="J24" s="134">
        <v>4.5696827100000004</v>
      </c>
      <c r="K24" s="134">
        <v>5.4371531100000015</v>
      </c>
      <c r="L24" s="134">
        <v>6.2676508100000001</v>
      </c>
      <c r="M24" s="134">
        <v>10.146783087872835</v>
      </c>
      <c r="N24" s="134">
        <v>16.836700416430787</v>
      </c>
    </row>
    <row r="25" spans="1:14" ht="34.5" customHeight="1" x14ac:dyDescent="0.25">
      <c r="A25" s="135">
        <v>70421</v>
      </c>
      <c r="B25" s="136" t="s">
        <v>126</v>
      </c>
      <c r="C25" s="161">
        <v>15.822636020000001</v>
      </c>
      <c r="D25" s="161">
        <v>34.480693370162498</v>
      </c>
      <c r="E25" s="161">
        <v>18.7076997418377</v>
      </c>
      <c r="F25" s="137">
        <v>10.200534669739026</v>
      </c>
      <c r="G25" s="137">
        <v>5.1125643169482409</v>
      </c>
      <c r="H25" s="137">
        <v>9.8959086727132135</v>
      </c>
      <c r="I25" s="137">
        <v>5.6700146418377022</v>
      </c>
      <c r="J25" s="137">
        <v>3.5987918799999998</v>
      </c>
      <c r="K25" s="137">
        <v>4.4994063900000008</v>
      </c>
      <c r="L25" s="137">
        <v>4.9394868299999999</v>
      </c>
      <c r="M25" s="137">
        <v>8.9392316978728363</v>
      </c>
      <c r="N25" s="137">
        <v>4.4177542300000008</v>
      </c>
    </row>
    <row r="26" spans="1:14" ht="34.5" customHeight="1" x14ac:dyDescent="0.25">
      <c r="A26" s="135">
        <v>70422</v>
      </c>
      <c r="B26" s="136" t="s">
        <v>127</v>
      </c>
      <c r="C26" s="161">
        <v>1.8976083899999998</v>
      </c>
      <c r="D26" s="161">
        <v>1.9551886199999999</v>
      </c>
      <c r="E26" s="161">
        <v>1.9692898799999998</v>
      </c>
      <c r="F26" s="137">
        <v>0.46714116</v>
      </c>
      <c r="G26" s="137">
        <v>0.41582057</v>
      </c>
      <c r="H26" s="137">
        <v>0.70611941</v>
      </c>
      <c r="I26" s="137">
        <v>0.38205003000000004</v>
      </c>
      <c r="J26" s="137">
        <v>0.50587804000000003</v>
      </c>
      <c r="K26" s="137">
        <v>0.50118984</v>
      </c>
      <c r="L26" s="137">
        <v>0.58017196999999998</v>
      </c>
      <c r="M26" s="137">
        <v>0.73641719000000005</v>
      </c>
      <c r="N26" s="137">
        <v>12.018275126430785</v>
      </c>
    </row>
    <row r="27" spans="1:14" ht="34.5" customHeight="1" x14ac:dyDescent="0.25">
      <c r="A27" s="135">
        <v>70423</v>
      </c>
      <c r="B27" s="136" t="s">
        <v>128</v>
      </c>
      <c r="C27" s="161">
        <v>1.9767152499999998</v>
      </c>
      <c r="D27" s="161">
        <v>1.9205059000000002</v>
      </c>
      <c r="E27" s="161">
        <v>2.0445213799999999</v>
      </c>
      <c r="F27" s="137">
        <v>0.43394379999999999</v>
      </c>
      <c r="G27" s="137">
        <v>0.43397359999999996</v>
      </c>
      <c r="H27" s="137">
        <v>0.71978898999999996</v>
      </c>
      <c r="I27" s="137">
        <v>0.39495970000000002</v>
      </c>
      <c r="J27" s="137">
        <v>0.46501278999999995</v>
      </c>
      <c r="K27" s="137">
        <v>0.43655687999999998</v>
      </c>
      <c r="L27" s="137">
        <v>0.74799201000000004</v>
      </c>
      <c r="M27" s="137">
        <v>0.4711342</v>
      </c>
      <c r="N27" s="137">
        <v>0.40067106000000002</v>
      </c>
    </row>
    <row r="28" spans="1:14" ht="34.5" customHeight="1" x14ac:dyDescent="0.25">
      <c r="A28" s="131">
        <v>7043</v>
      </c>
      <c r="B28" s="138" t="s">
        <v>129</v>
      </c>
      <c r="C28" s="162">
        <v>8.9251523050320056</v>
      </c>
      <c r="D28" s="162">
        <v>19.045165683214261</v>
      </c>
      <c r="E28" s="162">
        <v>5.3891459818377019</v>
      </c>
      <c r="F28" s="134">
        <v>7.2224760597390274</v>
      </c>
      <c r="G28" s="134">
        <v>0.24146246999999998</v>
      </c>
      <c r="H28" s="134">
        <v>5.8343190327132133</v>
      </c>
      <c r="I28" s="134">
        <v>2.5092777918377025</v>
      </c>
      <c r="J28" s="134">
        <v>2.5458104800000001</v>
      </c>
      <c r="K28" s="134">
        <v>0.10100073</v>
      </c>
      <c r="L28" s="134">
        <v>0.23305698</v>
      </c>
      <c r="M28" s="134">
        <v>4.5017797578728365</v>
      </c>
      <c r="N28" s="134">
        <v>0</v>
      </c>
    </row>
    <row r="29" spans="1:14" ht="34.5" customHeight="1" x14ac:dyDescent="0.25">
      <c r="A29" s="131">
        <v>7044</v>
      </c>
      <c r="B29" s="138" t="s">
        <v>130</v>
      </c>
      <c r="C29" s="162">
        <v>1.5510576100000002</v>
      </c>
      <c r="D29" s="162">
        <v>1.7174675500000001</v>
      </c>
      <c r="E29" s="162">
        <v>2.6997373299999996</v>
      </c>
      <c r="F29" s="134">
        <v>0.55004808999999999</v>
      </c>
      <c r="G29" s="134">
        <v>0.60042555000000009</v>
      </c>
      <c r="H29" s="134">
        <v>1.989693E-2</v>
      </c>
      <c r="I29" s="134">
        <v>0.46760404999999999</v>
      </c>
      <c r="J29" s="134">
        <v>0.63523737999999996</v>
      </c>
      <c r="K29" s="134">
        <v>0.65569720999999992</v>
      </c>
      <c r="L29" s="134">
        <v>0.94119868999999989</v>
      </c>
      <c r="M29" s="134">
        <v>0.60086166000000008</v>
      </c>
      <c r="N29" s="134">
        <v>0.60130034999999993</v>
      </c>
    </row>
    <row r="30" spans="1:14" ht="34.5" customHeight="1" x14ac:dyDescent="0.25">
      <c r="A30" s="131">
        <v>7045</v>
      </c>
      <c r="B30" s="138" t="s">
        <v>131</v>
      </c>
      <c r="C30" s="162">
        <v>34.061378201383704</v>
      </c>
      <c r="D30" s="162">
        <v>55.710526750162501</v>
      </c>
      <c r="E30" s="162">
        <v>63.364339014487285</v>
      </c>
      <c r="F30" s="134">
        <v>16.811672289739025</v>
      </c>
      <c r="G30" s="134">
        <v>14.00427604694824</v>
      </c>
      <c r="H30" s="134">
        <v>10.342044912713213</v>
      </c>
      <c r="I30" s="134">
        <v>10.459587551837704</v>
      </c>
      <c r="J30" s="134">
        <v>9.2034008419413471</v>
      </c>
      <c r="K30" s="134">
        <v>19.428066696769172</v>
      </c>
      <c r="L30" s="134">
        <v>24.273283923939065</v>
      </c>
      <c r="M30" s="134">
        <v>14.809729227872836</v>
      </c>
      <c r="N30" s="134">
        <v>10.36387431</v>
      </c>
    </row>
    <row r="31" spans="1:14" ht="34.5" customHeight="1" x14ac:dyDescent="0.25">
      <c r="A31" s="135">
        <v>70451</v>
      </c>
      <c r="B31" s="136" t="s">
        <v>132</v>
      </c>
      <c r="C31" s="161">
        <v>32.801031011383706</v>
      </c>
      <c r="D31" s="161">
        <v>53.890134930162496</v>
      </c>
      <c r="E31" s="161">
        <v>60.563377424487285</v>
      </c>
      <c r="F31" s="137">
        <v>16.538455339739027</v>
      </c>
      <c r="G31" s="137">
        <v>13.503112526948239</v>
      </c>
      <c r="H31" s="137">
        <v>9.5713522127132133</v>
      </c>
      <c r="I31" s="137">
        <v>9.4016810018377033</v>
      </c>
      <c r="J31" s="137">
        <v>8.6609057819413469</v>
      </c>
      <c r="K31" s="137">
        <v>18.847956896769173</v>
      </c>
      <c r="L31" s="137">
        <v>23.652833743939066</v>
      </c>
      <c r="M31" s="137">
        <v>13.704436027872836</v>
      </c>
      <c r="N31" s="137">
        <v>8.3716840500000007</v>
      </c>
    </row>
    <row r="32" spans="1:14" ht="34.5" customHeight="1" x14ac:dyDescent="0.25">
      <c r="A32" s="135">
        <v>70452</v>
      </c>
      <c r="B32" s="136" t="s">
        <v>133</v>
      </c>
      <c r="C32" s="161">
        <v>0.66869544999999997</v>
      </c>
      <c r="D32" s="161">
        <v>0.74749222000000004</v>
      </c>
      <c r="E32" s="161">
        <v>0.81052548999999996</v>
      </c>
      <c r="F32" s="137">
        <v>0.1603097</v>
      </c>
      <c r="G32" s="137">
        <v>0.16330492000000002</v>
      </c>
      <c r="H32" s="137">
        <v>0.29404978000000004</v>
      </c>
      <c r="I32" s="137">
        <v>0.14643554</v>
      </c>
      <c r="J32" s="137">
        <v>0.18729573000000002</v>
      </c>
      <c r="K32" s="137">
        <v>0.19712315999999996</v>
      </c>
      <c r="L32" s="137">
        <v>0.27967105999999997</v>
      </c>
      <c r="M32" s="137">
        <v>0.19255115</v>
      </c>
      <c r="N32" s="137">
        <v>0.16325809000000002</v>
      </c>
    </row>
    <row r="33" spans="1:14" ht="34.5" customHeight="1" x14ac:dyDescent="0.25">
      <c r="A33" s="135">
        <v>70454</v>
      </c>
      <c r="B33" s="136" t="s">
        <v>134</v>
      </c>
      <c r="C33" s="161">
        <v>0.59165173999999998</v>
      </c>
      <c r="D33" s="161">
        <v>1.0728996</v>
      </c>
      <c r="E33" s="161">
        <v>1.9904361000000002</v>
      </c>
      <c r="F33" s="137">
        <v>0.11290725</v>
      </c>
      <c r="G33" s="137">
        <v>0.33785859999999995</v>
      </c>
      <c r="H33" s="137">
        <v>0.47664291999999997</v>
      </c>
      <c r="I33" s="137">
        <v>0.91147100999999997</v>
      </c>
      <c r="J33" s="137">
        <v>0.35519933000000004</v>
      </c>
      <c r="K33" s="137">
        <v>0.38298663999999999</v>
      </c>
      <c r="L33" s="137">
        <v>0.34077911999999999</v>
      </c>
      <c r="M33" s="137">
        <v>0.91274204999999997</v>
      </c>
      <c r="N33" s="137">
        <v>1.8289321700000001</v>
      </c>
    </row>
    <row r="34" spans="1:14" ht="34.5" customHeight="1" x14ac:dyDescent="0.25">
      <c r="A34" s="131">
        <v>7046</v>
      </c>
      <c r="B34" s="138" t="s">
        <v>135</v>
      </c>
      <c r="C34" s="162">
        <v>5.7967883499999999</v>
      </c>
      <c r="D34" s="162">
        <v>6.75014688</v>
      </c>
      <c r="E34" s="162">
        <v>7.7240818200000003</v>
      </c>
      <c r="F34" s="134">
        <v>1.45202527</v>
      </c>
      <c r="G34" s="134">
        <v>2.4461671300000001</v>
      </c>
      <c r="H34" s="134">
        <v>1.38880994</v>
      </c>
      <c r="I34" s="134">
        <v>1.8274944300000002</v>
      </c>
      <c r="J34" s="134">
        <v>1.6419578100000001</v>
      </c>
      <c r="K34" s="134">
        <v>2.1572208599999998</v>
      </c>
      <c r="L34" s="134">
        <v>2.0974087200000002</v>
      </c>
      <c r="M34" s="134">
        <v>1.5753174600000002</v>
      </c>
      <c r="N34" s="134">
        <v>1.61400721</v>
      </c>
    </row>
    <row r="35" spans="1:14" ht="34.5" customHeight="1" x14ac:dyDescent="0.25">
      <c r="A35" s="131">
        <v>7047</v>
      </c>
      <c r="B35" s="138" t="s">
        <v>136</v>
      </c>
      <c r="C35" s="162">
        <v>11.621362729057406</v>
      </c>
      <c r="D35" s="162">
        <v>22.602602367449286</v>
      </c>
      <c r="E35" s="162">
        <v>7.0744523800000003</v>
      </c>
      <c r="F35" s="134">
        <v>8.0310082197390269</v>
      </c>
      <c r="G35" s="134">
        <v>4.6233106969482405</v>
      </c>
      <c r="H35" s="134">
        <v>3.1340203399999997</v>
      </c>
      <c r="I35" s="134">
        <v>1.7686131899999999</v>
      </c>
      <c r="J35" s="134">
        <v>1.7686131899999999</v>
      </c>
      <c r="K35" s="134">
        <v>2.6529199999999999</v>
      </c>
      <c r="L35" s="134">
        <v>0.88430600000000004</v>
      </c>
      <c r="M35" s="134">
        <v>2.7222864200000001</v>
      </c>
      <c r="N35" s="134">
        <v>2.2834296300000001</v>
      </c>
    </row>
    <row r="36" spans="1:14" ht="34.5" customHeight="1" x14ac:dyDescent="0.25">
      <c r="A36" s="131">
        <v>7048</v>
      </c>
      <c r="B36" s="138" t="s">
        <v>137</v>
      </c>
      <c r="C36" s="162">
        <v>2.6048483899999999</v>
      </c>
      <c r="D36" s="162">
        <v>4.4650307700000003</v>
      </c>
      <c r="E36" s="162">
        <v>2.9056238099999998</v>
      </c>
      <c r="F36" s="134">
        <v>2.5667092699999996</v>
      </c>
      <c r="G36" s="134">
        <v>0.92550482000000012</v>
      </c>
      <c r="H36" s="134">
        <v>0.17690959000000001</v>
      </c>
      <c r="I36" s="134">
        <v>0.80502852999999996</v>
      </c>
      <c r="J36" s="134">
        <v>1.03219371</v>
      </c>
      <c r="K36" s="134">
        <v>1.03725713</v>
      </c>
      <c r="L36" s="134">
        <v>3.1144439999999999E-2</v>
      </c>
      <c r="M36" s="134">
        <v>1.0258302800000001</v>
      </c>
      <c r="N36" s="134">
        <v>0.94770996000000007</v>
      </c>
    </row>
    <row r="37" spans="1:14" ht="34.5" customHeight="1" x14ac:dyDescent="0.25">
      <c r="A37" s="131">
        <v>7049</v>
      </c>
      <c r="B37" s="138" t="s">
        <v>138</v>
      </c>
      <c r="C37" s="162">
        <v>40.189573940000002</v>
      </c>
      <c r="D37" s="162">
        <v>7.6441641500000053</v>
      </c>
      <c r="E37" s="162">
        <v>4.1024985399999991</v>
      </c>
      <c r="F37" s="134">
        <v>2.8326310900000018</v>
      </c>
      <c r="G37" s="134">
        <v>0.83706040000000226</v>
      </c>
      <c r="H37" s="134">
        <v>2.1741036199999999</v>
      </c>
      <c r="I37" s="134">
        <v>0.45609067999999969</v>
      </c>
      <c r="J37" s="134">
        <v>1.1630533499999995</v>
      </c>
      <c r="K37" s="134">
        <v>1.3599472699999995</v>
      </c>
      <c r="L37" s="134">
        <v>1.1234072400000001</v>
      </c>
      <c r="M37" s="134">
        <v>1.3727294800000005</v>
      </c>
      <c r="N37" s="134">
        <v>1.1130085099999998</v>
      </c>
    </row>
    <row r="38" spans="1:14" ht="34.5" customHeight="1" x14ac:dyDescent="0.4">
      <c r="A38" s="131">
        <v>705</v>
      </c>
      <c r="B38" s="131" t="s">
        <v>139</v>
      </c>
      <c r="C38" s="159">
        <v>23.565175759057411</v>
      </c>
      <c r="D38" s="159">
        <v>22.123734710000001</v>
      </c>
      <c r="E38" s="159">
        <v>37.458295049999997</v>
      </c>
      <c r="F38" s="139">
        <v>5.7796283700000002</v>
      </c>
      <c r="G38" s="139">
        <v>5.7877107800000003</v>
      </c>
      <c r="H38" s="139">
        <v>5.8698901399999999</v>
      </c>
      <c r="I38" s="139">
        <v>4.4493096599999999</v>
      </c>
      <c r="J38" s="139">
        <v>7.3903733199999984</v>
      </c>
      <c r="K38" s="139">
        <v>5.0948816400000005</v>
      </c>
      <c r="L38" s="139">
        <v>20.523730429999997</v>
      </c>
      <c r="M38" s="139">
        <v>4.5121512899999994</v>
      </c>
      <c r="N38" s="139">
        <v>5.0427841600000001</v>
      </c>
    </row>
    <row r="39" spans="1:14" ht="34.5" customHeight="1" x14ac:dyDescent="0.4">
      <c r="A39" s="131">
        <v>706</v>
      </c>
      <c r="B39" s="131" t="s">
        <v>140</v>
      </c>
      <c r="C39" s="159">
        <v>15.829778000000003</v>
      </c>
      <c r="D39" s="159">
        <v>25.789089057449285</v>
      </c>
      <c r="E39" s="159">
        <v>14.524165640000003</v>
      </c>
      <c r="F39" s="139">
        <v>10.691252529739026</v>
      </c>
      <c r="G39" s="139">
        <v>4.5008045269482402</v>
      </c>
      <c r="H39" s="139">
        <v>3.71276568</v>
      </c>
      <c r="I39" s="139">
        <v>1.8630006100000003</v>
      </c>
      <c r="J39" s="139">
        <v>6.4208399700000012</v>
      </c>
      <c r="K39" s="139">
        <v>3.5620585600000001</v>
      </c>
      <c r="L39" s="139">
        <v>2.6782665000000003</v>
      </c>
      <c r="M39" s="139">
        <v>7.7460836778728375</v>
      </c>
      <c r="N39" s="139">
        <v>2.991233929971794</v>
      </c>
    </row>
    <row r="40" spans="1:14" ht="34.5" customHeight="1" x14ac:dyDescent="0.4">
      <c r="A40" s="131">
        <v>707</v>
      </c>
      <c r="B40" s="131" t="s">
        <v>141</v>
      </c>
      <c r="C40" s="159">
        <v>128.23296920811481</v>
      </c>
      <c r="D40" s="159">
        <v>145.07273664744929</v>
      </c>
      <c r="E40" s="159">
        <v>159.96596248577674</v>
      </c>
      <c r="F40" s="139">
        <v>39.917214589739032</v>
      </c>
      <c r="G40" s="139">
        <v>36.022743216948236</v>
      </c>
      <c r="H40" s="139">
        <v>35.381439010000008</v>
      </c>
      <c r="I40" s="139">
        <v>34.339334051837703</v>
      </c>
      <c r="J40" s="139">
        <v>38.719455160000003</v>
      </c>
      <c r="K40" s="139">
        <v>35.2510963</v>
      </c>
      <c r="L40" s="139">
        <v>51.656076973939051</v>
      </c>
      <c r="M40" s="139">
        <v>38.065994617872846</v>
      </c>
      <c r="N40" s="139">
        <v>38.079603316574357</v>
      </c>
    </row>
    <row r="41" spans="1:14" ht="34.5" customHeight="1" x14ac:dyDescent="0.4">
      <c r="A41" s="131">
        <v>708</v>
      </c>
      <c r="B41" s="131" t="s">
        <v>142</v>
      </c>
      <c r="C41" s="159">
        <v>5.9236184100000004</v>
      </c>
      <c r="D41" s="159">
        <v>6.1449136200000005</v>
      </c>
      <c r="E41" s="159">
        <v>4.5877978299999995</v>
      </c>
      <c r="F41" s="139">
        <v>1.4336757600000001</v>
      </c>
      <c r="G41" s="139">
        <v>1.2789996799999999</v>
      </c>
      <c r="H41" s="139">
        <v>2.0896294700000002</v>
      </c>
      <c r="I41" s="139">
        <v>1.08590312</v>
      </c>
      <c r="J41" s="139">
        <v>1.4387098599999999</v>
      </c>
      <c r="K41" s="139">
        <v>1.1462367900000001</v>
      </c>
      <c r="L41" s="139">
        <v>0.91694805999999995</v>
      </c>
      <c r="M41" s="139">
        <v>1.2374276900000001</v>
      </c>
      <c r="N41" s="139">
        <v>1.2186572199999999</v>
      </c>
    </row>
    <row r="42" spans="1:14" ht="34.5" customHeight="1" x14ac:dyDescent="0.4">
      <c r="A42" s="131">
        <v>709</v>
      </c>
      <c r="B42" s="131" t="s">
        <v>143</v>
      </c>
      <c r="C42" s="159">
        <v>132.55833444905738</v>
      </c>
      <c r="D42" s="159">
        <v>129.89736873000001</v>
      </c>
      <c r="E42" s="159">
        <v>146.70363661393907</v>
      </c>
      <c r="F42" s="139">
        <v>26.266670959999999</v>
      </c>
      <c r="G42" s="139">
        <v>30.551192280000002</v>
      </c>
      <c r="H42" s="139">
        <v>48.235188869999995</v>
      </c>
      <c r="I42" s="139">
        <v>26.3492742</v>
      </c>
      <c r="J42" s="139">
        <v>32.46066424</v>
      </c>
      <c r="K42" s="139">
        <v>49.691667010000003</v>
      </c>
      <c r="L42" s="139">
        <v>38.202031163939068</v>
      </c>
      <c r="M42" s="139">
        <v>33.998513907872841</v>
      </c>
      <c r="N42" s="139">
        <v>28.160702750268882</v>
      </c>
    </row>
    <row r="43" spans="1:14" ht="34.5" customHeight="1" x14ac:dyDescent="0.4">
      <c r="A43" s="141">
        <v>710</v>
      </c>
      <c r="B43" s="141" t="s">
        <v>144</v>
      </c>
      <c r="C43" s="163">
        <v>31.642532290000002</v>
      </c>
      <c r="D43" s="163">
        <v>73.74235028999999</v>
      </c>
      <c r="E43" s="163">
        <v>106.17295296</v>
      </c>
      <c r="F43" s="142">
        <v>11.110411920000001</v>
      </c>
      <c r="G43" s="142">
        <v>23.7838274</v>
      </c>
      <c r="H43" s="142">
        <v>25.867290390000001</v>
      </c>
      <c r="I43" s="142">
        <v>25.34284401</v>
      </c>
      <c r="J43" s="142">
        <v>18.5525564</v>
      </c>
      <c r="K43" s="142">
        <v>19.378042999999998</v>
      </c>
      <c r="L43" s="142">
        <v>42.899509549999998</v>
      </c>
      <c r="M43" s="142">
        <v>22.759422900000004</v>
      </c>
      <c r="N43" s="142">
        <v>22.892259179999996</v>
      </c>
    </row>
    <row r="44" spans="1:14" ht="34.5" customHeight="1" x14ac:dyDescent="0.25">
      <c r="A44" s="48" t="s">
        <v>32</v>
      </c>
    </row>
    <row r="45" spans="1:14" ht="34.5" customHeight="1" x14ac:dyDescent="0.25">
      <c r="A45" s="5" t="s">
        <v>61</v>
      </c>
      <c r="C45" s="143"/>
      <c r="D45" s="143"/>
      <c r="E45" s="143"/>
    </row>
    <row r="46" spans="1:14" x14ac:dyDescent="0.25">
      <c r="C46" s="144"/>
      <c r="D46" s="144"/>
      <c r="E46" s="144"/>
    </row>
    <row r="48" spans="1:14" x14ac:dyDescent="0.25">
      <c r="D48" s="145">
        <f>D43*1000</f>
        <v>73742.350289999988</v>
      </c>
    </row>
    <row r="52" spans="4:4" x14ac:dyDescent="0.25">
      <c r="D52" s="5">
        <f>754+410</f>
        <v>1164</v>
      </c>
    </row>
  </sheetData>
  <mergeCells count="5">
    <mergeCell ref="C2:E2"/>
    <mergeCell ref="F2:H2"/>
    <mergeCell ref="I2:L2"/>
    <mergeCell ref="M2:N2"/>
    <mergeCell ref="A2:B3"/>
  </mergeCells>
  <conditionalFormatting sqref="A2:B2 I2 A1:E1 A3:M1048576 O1:XFD2 O4:XFD1048576">
    <cfRule type="cellIs" dxfId="4" priority="10" operator="lessThan">
      <formula>0</formula>
    </cfRule>
  </conditionalFormatting>
  <conditionalFormatting sqref="F1:M1 O3:XFD3">
    <cfRule type="cellIs" dxfId="3" priority="6" operator="lessThan">
      <formula>0</formula>
    </cfRule>
  </conditionalFormatting>
  <conditionalFormatting sqref="N3:N1048576">
    <cfRule type="cellIs" dxfId="2" priority="3" operator="lessThan">
      <formula>0</formula>
    </cfRule>
  </conditionalFormatting>
  <conditionalFormatting sqref="N1">
    <cfRule type="cellIs" dxfId="1" priority="2" operator="lessThan">
      <formula>0</formula>
    </cfRule>
  </conditionalFormatting>
  <conditionalFormatting sqref="M2">
    <cfRule type="cellIs" dxfId="0" priority="1" operator="lessThan">
      <formula>0</formula>
    </cfRule>
  </conditionalFormatting>
  <pageMargins left="0" right="0" top="0" bottom="0" header="0.11811023622047245" footer="0.11811023622047245"/>
  <pageSetup paperSize="9" scale="3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6DEA0-F4AF-46FE-B352-862299821C4C}">
  <sheetPr>
    <pageSetUpPr fitToPage="1"/>
  </sheetPr>
  <dimension ref="A1:M31"/>
  <sheetViews>
    <sheetView zoomScale="130" zoomScaleNormal="130" zoomScaleSheetLayoutView="115" workbookViewId="0">
      <pane xSplit="4" ySplit="3" topLeftCell="E4" activePane="bottomRight" state="frozen"/>
      <selection pane="topRight" activeCell="Z1" sqref="Z1"/>
      <selection pane="bottomLeft" activeCell="A4" sqref="A4"/>
      <selection pane="bottomRight" activeCell="A5" sqref="A5"/>
    </sheetView>
  </sheetViews>
  <sheetFormatPr defaultRowHeight="15" x14ac:dyDescent="0.25"/>
  <cols>
    <col min="1" max="1" width="36.28515625" style="5" customWidth="1"/>
    <col min="2" max="13" width="9.140625" style="5" customWidth="1"/>
    <col min="14" max="16384" width="9.140625" style="5"/>
  </cols>
  <sheetData>
    <row r="1" spans="1:13" ht="18.75" x14ac:dyDescent="0.3">
      <c r="A1" s="164" t="s">
        <v>168</v>
      </c>
    </row>
    <row r="2" spans="1:13" ht="25.15" customHeight="1" x14ac:dyDescent="0.25">
      <c r="A2" s="165" t="s">
        <v>146</v>
      </c>
      <c r="B2" s="185" t="s">
        <v>3</v>
      </c>
      <c r="C2" s="185" t="s">
        <v>4</v>
      </c>
      <c r="D2" s="186" t="s">
        <v>5</v>
      </c>
      <c r="E2" s="166">
        <v>44896</v>
      </c>
      <c r="F2" s="166">
        <v>44986</v>
      </c>
      <c r="G2" s="166">
        <v>45078</v>
      </c>
      <c r="H2" s="166">
        <v>45170</v>
      </c>
      <c r="I2" s="166">
        <v>45261</v>
      </c>
      <c r="J2" s="166">
        <v>45352</v>
      </c>
      <c r="K2" s="166">
        <v>45444</v>
      </c>
      <c r="L2" s="166">
        <v>45536</v>
      </c>
      <c r="M2" s="166">
        <v>45627</v>
      </c>
    </row>
    <row r="3" spans="1:13" ht="7.9" hidden="1" customHeight="1" x14ac:dyDescent="0.25">
      <c r="A3" s="167"/>
      <c r="B3" s="187"/>
      <c r="C3" s="187"/>
      <c r="D3" s="187"/>
    </row>
    <row r="4" spans="1:13" ht="34.9" customHeight="1" x14ac:dyDescent="0.25">
      <c r="A4" s="168" t="s">
        <v>147</v>
      </c>
      <c r="B4" s="188">
        <v>486.46205386782697</v>
      </c>
      <c r="C4" s="188">
        <f>SUM(C5:C9)</f>
        <v>469.0258724681093</v>
      </c>
      <c r="D4" s="188">
        <f>SUM(D5:D9)</f>
        <v>438.98174193786963</v>
      </c>
      <c r="E4" s="169">
        <f t="shared" ref="E4:M4" si="0">SUM(E5:E9)</f>
        <v>480.82892224876849</v>
      </c>
      <c r="F4" s="169">
        <f t="shared" si="0"/>
        <v>477.63521024760934</v>
      </c>
      <c r="G4" s="169">
        <f t="shared" si="0"/>
        <v>469.0258724681093</v>
      </c>
      <c r="H4" s="169">
        <f t="shared" si="0"/>
        <v>466.73084957765991</v>
      </c>
      <c r="I4" s="169">
        <f t="shared" si="0"/>
        <v>453.70369294216886</v>
      </c>
      <c r="J4" s="169">
        <f t="shared" si="0"/>
        <v>448.53645251731098</v>
      </c>
      <c r="K4" s="169">
        <f t="shared" si="0"/>
        <v>438.98174193786963</v>
      </c>
      <c r="L4" s="169">
        <f t="shared" si="0"/>
        <v>434.42081976412305</v>
      </c>
      <c r="M4" s="169">
        <f t="shared" si="0"/>
        <v>441.76570758063826</v>
      </c>
    </row>
    <row r="5" spans="1:13" ht="34.9" customHeight="1" x14ac:dyDescent="0.25">
      <c r="A5" s="170" t="s">
        <v>148</v>
      </c>
      <c r="B5" s="189">
        <v>184.89500981481481</v>
      </c>
      <c r="C5" s="189">
        <f>G5</f>
        <v>177.13458765101717</v>
      </c>
      <c r="D5" s="189">
        <f>K5</f>
        <v>160.92870502006551</v>
      </c>
      <c r="E5" s="171">
        <v>185.12394107791633</v>
      </c>
      <c r="F5" s="171">
        <v>182.95278864647949</v>
      </c>
      <c r="G5" s="171">
        <v>177.13458765101717</v>
      </c>
      <c r="H5" s="171">
        <v>175.05292206625614</v>
      </c>
      <c r="I5" s="171">
        <v>168.8797260915909</v>
      </c>
      <c r="J5" s="171">
        <v>166.9107014967378</v>
      </c>
      <c r="K5" s="171">
        <v>160.92870502006551</v>
      </c>
      <c r="L5" s="171">
        <v>158.58601052822297</v>
      </c>
      <c r="M5" s="171">
        <v>158.69240272416931</v>
      </c>
    </row>
    <row r="6" spans="1:13" ht="34.9" customHeight="1" x14ac:dyDescent="0.25">
      <c r="A6" s="170" t="s">
        <v>149</v>
      </c>
      <c r="B6" s="189">
        <v>280.65995979906393</v>
      </c>
      <c r="C6" s="189">
        <f>G6</f>
        <v>270.84411889077978</v>
      </c>
      <c r="D6" s="189">
        <f t="shared" ref="D6:D9" si="1">K6</f>
        <v>260.51752076523678</v>
      </c>
      <c r="E6" s="171">
        <v>275.75416325224506</v>
      </c>
      <c r="F6" s="171">
        <v>272.22273968669674</v>
      </c>
      <c r="G6" s="171">
        <v>270.84411889077978</v>
      </c>
      <c r="H6" s="171">
        <v>267.32083390071313</v>
      </c>
      <c r="I6" s="171">
        <v>265.77985637042531</v>
      </c>
      <c r="J6" s="171">
        <v>262.30376204298329</v>
      </c>
      <c r="K6" s="171">
        <v>260.51752076523678</v>
      </c>
      <c r="L6" s="171">
        <v>256.89582803999065</v>
      </c>
      <c r="M6" s="171">
        <v>264.94512177992715</v>
      </c>
    </row>
    <row r="7" spans="1:13" ht="34.9" customHeight="1" x14ac:dyDescent="0.25">
      <c r="A7" s="170" t="s">
        <v>150</v>
      </c>
      <c r="B7" s="189">
        <v>15.621307809110631</v>
      </c>
      <c r="C7" s="189">
        <f>G7</f>
        <v>16.096941406250007</v>
      </c>
      <c r="D7" s="189">
        <f t="shared" si="1"/>
        <v>13.10188427527874</v>
      </c>
      <c r="E7" s="171">
        <v>14.850968985546402</v>
      </c>
      <c r="F7" s="171">
        <v>17.379629506770357</v>
      </c>
      <c r="G7" s="171">
        <v>16.096941406250007</v>
      </c>
      <c r="H7" s="171">
        <v>19.538218735219651</v>
      </c>
      <c r="I7" s="171">
        <v>14.337862024231374</v>
      </c>
      <c r="J7" s="171">
        <v>14.697105927278772</v>
      </c>
      <c r="K7" s="171">
        <v>13.10188427527874</v>
      </c>
      <c r="L7" s="171">
        <v>14.547750498088423</v>
      </c>
      <c r="M7" s="171">
        <v>13.833920658852984</v>
      </c>
    </row>
    <row r="8" spans="1:13" ht="34.9" customHeight="1" x14ac:dyDescent="0.25">
      <c r="A8" s="170" t="s">
        <v>151</v>
      </c>
      <c r="B8" s="189">
        <v>2.5683329633560859</v>
      </c>
      <c r="C8" s="189">
        <f>G8</f>
        <v>2.4094254830253052</v>
      </c>
      <c r="D8" s="189">
        <f t="shared" si="1"/>
        <v>2.0694772846960272</v>
      </c>
      <c r="E8" s="171">
        <v>2.4707276738014858</v>
      </c>
      <c r="F8" s="171">
        <v>2.5392533706256923</v>
      </c>
      <c r="G8" s="171">
        <v>2.4094254830253052</v>
      </c>
      <c r="H8" s="171">
        <v>2.3663980606561901</v>
      </c>
      <c r="I8" s="171">
        <v>2.2537716411065003</v>
      </c>
      <c r="J8" s="171">
        <v>2.2607284577185154</v>
      </c>
      <c r="K8" s="171">
        <v>2.0694772846960272</v>
      </c>
      <c r="L8" s="171">
        <v>2.1153983274506447</v>
      </c>
      <c r="M8" s="171">
        <v>1.9308980330733734</v>
      </c>
    </row>
    <row r="9" spans="1:13" ht="34.9" customHeight="1" x14ac:dyDescent="0.25">
      <c r="A9" s="170" t="s">
        <v>160</v>
      </c>
      <c r="B9" s="189">
        <v>2.7174434814814812</v>
      </c>
      <c r="C9" s="189">
        <f>G9</f>
        <v>2.5407990370370368</v>
      </c>
      <c r="D9" s="189">
        <f t="shared" si="1"/>
        <v>2.3641545925925924</v>
      </c>
      <c r="E9" s="171">
        <v>2.629121259259259</v>
      </c>
      <c r="F9" s="171">
        <v>2.5407990370370368</v>
      </c>
      <c r="G9" s="171">
        <v>2.5407990370370368</v>
      </c>
      <c r="H9" s="171">
        <v>2.4524768148148146</v>
      </c>
      <c r="I9" s="171">
        <v>2.4524768148148142</v>
      </c>
      <c r="J9" s="171">
        <v>2.3641545925925924</v>
      </c>
      <c r="K9" s="171">
        <v>2.3641545925925924</v>
      </c>
      <c r="L9" s="171">
        <v>2.2758323703703698</v>
      </c>
      <c r="M9" s="171">
        <v>2.3633643846153847</v>
      </c>
    </row>
    <row r="10" spans="1:13" ht="34.9" hidden="1" customHeight="1" x14ac:dyDescent="0.25">
      <c r="A10" s="172"/>
      <c r="B10" s="190"/>
      <c r="C10" s="190"/>
      <c r="D10" s="190"/>
      <c r="E10" s="143"/>
      <c r="F10" s="143"/>
      <c r="G10" s="143"/>
      <c r="H10" s="143"/>
      <c r="I10" s="143"/>
      <c r="J10" s="143"/>
      <c r="K10" s="143"/>
      <c r="L10" s="143"/>
      <c r="M10" s="143"/>
    </row>
    <row r="11" spans="1:13" s="21" customFormat="1" ht="34.9" customHeight="1" x14ac:dyDescent="0.2">
      <c r="A11" s="168" t="s">
        <v>152</v>
      </c>
      <c r="B11" s="188">
        <v>461.38805840377682</v>
      </c>
      <c r="C11" s="188">
        <f t="shared" ref="C11:M11" si="2">SUM(C12:C15)</f>
        <v>382.98790382005762</v>
      </c>
      <c r="D11" s="188">
        <f t="shared" si="2"/>
        <v>323.09815701004743</v>
      </c>
      <c r="E11" s="169">
        <f t="shared" si="2"/>
        <v>421.57461778771238</v>
      </c>
      <c r="F11" s="169">
        <f t="shared" si="2"/>
        <v>404.42192337935506</v>
      </c>
      <c r="G11" s="169">
        <f t="shared" si="2"/>
        <v>382.98790382005762</v>
      </c>
      <c r="H11" s="169">
        <f t="shared" si="2"/>
        <v>359.24857663695383</v>
      </c>
      <c r="I11" s="169">
        <f t="shared" si="2"/>
        <v>356.74038254699815</v>
      </c>
      <c r="J11" s="169">
        <f t="shared" si="2"/>
        <v>332.75171430394209</v>
      </c>
      <c r="K11" s="169">
        <f t="shared" si="2"/>
        <v>323.09815701004743</v>
      </c>
      <c r="L11" s="169">
        <f t="shared" si="2"/>
        <v>308.62575491255006</v>
      </c>
      <c r="M11" s="169">
        <f t="shared" si="2"/>
        <v>307.6138080211752</v>
      </c>
    </row>
    <row r="12" spans="1:13" ht="35.1" customHeight="1" x14ac:dyDescent="0.25">
      <c r="A12" s="170" t="s">
        <v>153</v>
      </c>
      <c r="B12" s="190">
        <v>394.04936617299114</v>
      </c>
      <c r="C12" s="189">
        <f>G12</f>
        <v>323.67986768193066</v>
      </c>
      <c r="D12" s="189">
        <f>K12</f>
        <v>274.49355828014683</v>
      </c>
      <c r="E12" s="171">
        <v>355.28936835769042</v>
      </c>
      <c r="F12" s="171">
        <v>337.48362279858065</v>
      </c>
      <c r="G12" s="171">
        <v>323.67986768193066</v>
      </c>
      <c r="H12" s="171">
        <v>301.03807623598527</v>
      </c>
      <c r="I12" s="171">
        <v>299.7995390652024</v>
      </c>
      <c r="J12" s="171">
        <v>278.18994933459101</v>
      </c>
      <c r="K12" s="171">
        <v>274.49355828014683</v>
      </c>
      <c r="L12" s="171">
        <v>254.77602595572284</v>
      </c>
      <c r="M12" s="171">
        <v>258.5670787647075</v>
      </c>
    </row>
    <row r="13" spans="1:13" ht="34.9" customHeight="1" x14ac:dyDescent="0.25">
      <c r="A13" s="170" t="s">
        <v>154</v>
      </c>
      <c r="B13" s="190">
        <v>67.338692230785696</v>
      </c>
      <c r="C13" s="189">
        <f>G13</f>
        <v>59.308036138126944</v>
      </c>
      <c r="D13" s="189">
        <f>K13</f>
        <v>48.60459872990063</v>
      </c>
      <c r="E13" s="171">
        <v>66.285249430021963</v>
      </c>
      <c r="F13" s="171">
        <v>66.938300580774424</v>
      </c>
      <c r="G13" s="171">
        <v>59.308036138126944</v>
      </c>
      <c r="H13" s="171">
        <v>58.210500400968577</v>
      </c>
      <c r="I13" s="171">
        <v>56.940843481795731</v>
      </c>
      <c r="J13" s="171">
        <v>54.56176496935106</v>
      </c>
      <c r="K13" s="171">
        <v>48.60459872990063</v>
      </c>
      <c r="L13" s="171">
        <v>53.849728956827249</v>
      </c>
      <c r="M13" s="171">
        <v>49.046729256467678</v>
      </c>
    </row>
    <row r="14" spans="1:13" ht="34.9" hidden="1" customHeight="1" x14ac:dyDescent="0.25">
      <c r="A14" s="170" t="s">
        <v>161</v>
      </c>
      <c r="B14" s="190"/>
      <c r="C14" s="190"/>
      <c r="D14" s="190"/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34.9" hidden="1" customHeight="1" x14ac:dyDescent="0.25">
      <c r="A15" s="170" t="s">
        <v>162</v>
      </c>
      <c r="B15" s="190"/>
      <c r="C15" s="190"/>
      <c r="D15" s="190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 hidden="1" x14ac:dyDescent="0.25">
      <c r="A16" s="170"/>
      <c r="B16" s="190"/>
      <c r="C16" s="190"/>
      <c r="D16" s="190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 hidden="1" x14ac:dyDescent="0.25">
      <c r="A17" s="168" t="s">
        <v>163</v>
      </c>
      <c r="B17" s="190"/>
      <c r="C17" s="190"/>
      <c r="D17" s="190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idden="1" x14ac:dyDescent="0.25">
      <c r="A18" s="168"/>
      <c r="B18" s="190"/>
      <c r="C18" s="190"/>
      <c r="D18" s="190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 hidden="1" x14ac:dyDescent="0.25">
      <c r="A19" s="168" t="s">
        <v>164</v>
      </c>
      <c r="B19" s="190"/>
      <c r="C19" s="190"/>
      <c r="D19" s="190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 ht="25.5" customHeight="1" x14ac:dyDescent="0.25">
      <c r="A20" s="170"/>
      <c r="B20" s="191"/>
      <c r="C20" s="191"/>
      <c r="D20" s="191"/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s="175" customFormat="1" ht="35.1" customHeight="1" x14ac:dyDescent="0.25">
      <c r="A21" s="173" t="s">
        <v>155</v>
      </c>
      <c r="B21" s="192">
        <v>947.85011227160385</v>
      </c>
      <c r="C21" s="192">
        <f t="shared" ref="C21:M21" si="3">C4+C11</f>
        <v>852.01377628816692</v>
      </c>
      <c r="D21" s="192">
        <f t="shared" si="3"/>
        <v>762.07989894791706</v>
      </c>
      <c r="E21" s="174">
        <f t="shared" si="3"/>
        <v>902.40354003648088</v>
      </c>
      <c r="F21" s="174">
        <f t="shared" si="3"/>
        <v>882.0571336269644</v>
      </c>
      <c r="G21" s="174">
        <f t="shared" si="3"/>
        <v>852.01377628816692</v>
      </c>
      <c r="H21" s="174">
        <f t="shared" si="3"/>
        <v>825.9794262146138</v>
      </c>
      <c r="I21" s="174">
        <f t="shared" si="3"/>
        <v>810.44407548916706</v>
      </c>
      <c r="J21" s="174">
        <f t="shared" si="3"/>
        <v>781.28816682125307</v>
      </c>
      <c r="K21" s="174">
        <f t="shared" si="3"/>
        <v>762.07989894791706</v>
      </c>
      <c r="L21" s="174">
        <f t="shared" si="3"/>
        <v>743.04657467667312</v>
      </c>
      <c r="M21" s="174">
        <f t="shared" si="3"/>
        <v>749.37951560181341</v>
      </c>
    </row>
    <row r="22" spans="1:13" ht="27" customHeight="1" x14ac:dyDescent="0.25">
      <c r="A22" s="168" t="s">
        <v>165</v>
      </c>
      <c r="B22" s="193">
        <v>1.5982724000000004</v>
      </c>
      <c r="C22" s="189">
        <f>G22</f>
        <v>55.505708140000003</v>
      </c>
      <c r="D22" s="189">
        <f>K22</f>
        <v>53.405534539999998</v>
      </c>
      <c r="E22" s="176">
        <v>1.0797196900000003</v>
      </c>
      <c r="F22" s="176">
        <v>0.81185104000000052</v>
      </c>
      <c r="G22" s="176">
        <v>55.505708140000003</v>
      </c>
      <c r="H22" s="176">
        <v>54.846883159999997</v>
      </c>
      <c r="I22" s="176">
        <v>54.203919060000004</v>
      </c>
      <c r="J22" s="176">
        <v>53.807234000000001</v>
      </c>
      <c r="K22" s="176">
        <v>53.405534539999998</v>
      </c>
      <c r="L22" s="176">
        <v>52.900153928245466</v>
      </c>
      <c r="M22" s="176">
        <v>52.474337665680501</v>
      </c>
    </row>
    <row r="23" spans="1:13" ht="27" customHeight="1" x14ac:dyDescent="0.25">
      <c r="A23" s="168" t="s">
        <v>156</v>
      </c>
      <c r="B23" s="194">
        <v>949.44838467160389</v>
      </c>
      <c r="C23" s="194">
        <f>C21+C22</f>
        <v>907.51948442816695</v>
      </c>
      <c r="D23" s="194">
        <f>D21+D22</f>
        <v>815.48543348791702</v>
      </c>
      <c r="E23" s="176">
        <f t="shared" ref="E23:M23" si="4">E21+E22</f>
        <v>903.48325972648092</v>
      </c>
      <c r="F23" s="176">
        <f t="shared" si="4"/>
        <v>882.86898466696437</v>
      </c>
      <c r="G23" s="176">
        <f t="shared" si="4"/>
        <v>907.51948442816695</v>
      </c>
      <c r="H23" s="176">
        <f t="shared" si="4"/>
        <v>880.82630937461374</v>
      </c>
      <c r="I23" s="176">
        <f t="shared" si="4"/>
        <v>864.64799454916704</v>
      </c>
      <c r="J23" s="176">
        <f t="shared" si="4"/>
        <v>835.09540082125307</v>
      </c>
      <c r="K23" s="176">
        <f t="shared" si="4"/>
        <v>815.48543348791702</v>
      </c>
      <c r="L23" s="176">
        <f t="shared" si="4"/>
        <v>795.94672860491858</v>
      </c>
      <c r="M23" s="176">
        <f t="shared" si="4"/>
        <v>801.85385326749395</v>
      </c>
    </row>
    <row r="24" spans="1:13" s="178" customFormat="1" ht="27" customHeight="1" x14ac:dyDescent="0.25">
      <c r="A24" s="177" t="s">
        <v>157</v>
      </c>
      <c r="B24" s="195">
        <f>Table_1!C36</f>
        <v>2181.1671061042912</v>
      </c>
      <c r="C24" s="195">
        <f>Table_1!D36</f>
        <v>2422.5758628439366</v>
      </c>
      <c r="D24" s="195">
        <f>Table_1!E36</f>
        <v>2897.4379315994051</v>
      </c>
    </row>
    <row r="25" spans="1:13" ht="27" customHeight="1" x14ac:dyDescent="0.25">
      <c r="A25" s="173" t="s">
        <v>158</v>
      </c>
      <c r="B25" s="192">
        <f>B21/B24*100</f>
        <v>43.456097867005106</v>
      </c>
      <c r="C25" s="192">
        <f>C21/C24*100</f>
        <v>35.169745945043864</v>
      </c>
      <c r="D25" s="192">
        <f>D21/D24*100</f>
        <v>26.301854153170552</v>
      </c>
      <c r="E25" s="176"/>
      <c r="F25" s="179"/>
      <c r="G25" s="176"/>
      <c r="J25" s="176"/>
      <c r="K25" s="176"/>
      <c r="L25" s="176"/>
      <c r="M25" s="176"/>
    </row>
    <row r="26" spans="1:13" ht="27" customHeight="1" x14ac:dyDescent="0.25">
      <c r="A26" s="180" t="s">
        <v>159</v>
      </c>
      <c r="B26" s="196">
        <f>B23/B24*100</f>
        <v>43.529373884946466</v>
      </c>
      <c r="C26" s="196">
        <f>C23/C24*100</f>
        <v>37.460931496394991</v>
      </c>
      <c r="D26" s="196">
        <f t="shared" ref="D26" si="5">D23/D24*100</f>
        <v>28.145052723796006</v>
      </c>
      <c r="H26" s="145"/>
      <c r="I26" s="145"/>
    </row>
    <row r="27" spans="1:13" x14ac:dyDescent="0.25">
      <c r="A27" s="181"/>
      <c r="B27" s="176"/>
      <c r="C27" s="176"/>
      <c r="D27" s="176"/>
      <c r="H27" s="145"/>
      <c r="I27" s="145"/>
    </row>
    <row r="28" spans="1:13" x14ac:dyDescent="0.25">
      <c r="A28" s="182" t="s">
        <v>166</v>
      </c>
    </row>
    <row r="29" spans="1:13" x14ac:dyDescent="0.25">
      <c r="A29" s="183" t="s">
        <v>167</v>
      </c>
    </row>
    <row r="30" spans="1:13" x14ac:dyDescent="0.25">
      <c r="A30" s="184"/>
      <c r="B30" s="144"/>
      <c r="C30" s="144"/>
      <c r="D30" s="144"/>
    </row>
    <row r="31" spans="1:13" x14ac:dyDescent="0.25">
      <c r="B31" s="143"/>
      <c r="C31" s="143"/>
      <c r="D31" s="143"/>
    </row>
  </sheetData>
  <pageMargins left="0.23622047244094491" right="0.23622047244094491" top="0" bottom="0" header="0" footer="0"/>
  <pageSetup paperSize="9" scale="98" fitToHeight="0" orientation="landscape" r:id="rId1"/>
  <rowBreaks count="1" manualBreakCount="1">
    <brk id="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Table_1</vt:lpstr>
      <vt:lpstr>Table_2</vt:lpstr>
      <vt:lpstr>Table_3</vt:lpstr>
      <vt:lpstr>Table_4</vt:lpstr>
      <vt:lpstr>Table_5</vt:lpstr>
      <vt:lpstr>Table_6</vt:lpstr>
      <vt:lpstr>Table_1!Print_Area</vt:lpstr>
      <vt:lpstr>Table_2!Print_Area</vt:lpstr>
      <vt:lpstr>Table_3!Print_Area</vt:lpstr>
      <vt:lpstr>Table_4!Print_Area</vt:lpstr>
      <vt:lpstr>Table_5!Print_Area</vt:lpstr>
      <vt:lpstr>Table_6!Print_Area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Fitimaleula Tipi</dc:creator>
  <cp:lastModifiedBy>Sulufaiga Tuuga</cp:lastModifiedBy>
  <cp:lastPrinted>2025-03-11T21:15:22Z</cp:lastPrinted>
  <dcterms:created xsi:type="dcterms:W3CDTF">2025-02-18T22:15:08Z</dcterms:created>
  <dcterms:modified xsi:type="dcterms:W3CDTF">2025-03-11T22:27:37Z</dcterms:modified>
</cp:coreProperties>
</file>